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584" tabRatio="677" activeTab="4"/>
  </bookViews>
  <sheets>
    <sheet name="Single Condition Sort" sheetId="1" r:id="rId1"/>
    <sheet name="Multi-condition Sort" sheetId="2" r:id="rId2"/>
    <sheet name="Customize The Ranking" sheetId="3" r:id="rId3"/>
    <sheet name="AutoFilter" sheetId="4" r:id="rId4"/>
    <sheet name="Advanced Filter" sheetId="5" r:id="rId5"/>
  </sheets>
  <definedNames>
    <definedName name="_xlfn.DISPIMG" hidden="1">#NAME?</definedName>
    <definedName name="CRITERIA" localSheetId="4">'Advanced Filter'!$P$2:$R$5</definedName>
  </definedNames>
  <calcPr fullCalcOnLoad="1"/>
</workbook>
</file>

<file path=xl/sharedStrings.xml><?xml version="1.0" encoding="utf-8"?>
<sst xmlns="http://schemas.openxmlformats.org/spreadsheetml/2006/main" count="318" uniqueCount="95">
  <si>
    <t>Decathlon Store Sales Record</t>
  </si>
  <si>
    <t>Name</t>
  </si>
  <si>
    <t>Date</t>
  </si>
  <si>
    <t>Product Number</t>
  </si>
  <si>
    <t>Product</t>
  </si>
  <si>
    <t>Product Code</t>
  </si>
  <si>
    <t>Quantity</t>
  </si>
  <si>
    <t>Unit Price</t>
  </si>
  <si>
    <t>Total Amount</t>
  </si>
  <si>
    <t>Return Rate</t>
  </si>
  <si>
    <t>Christian</t>
  </si>
  <si>
    <t>men's swimsuit</t>
  </si>
  <si>
    <t>10026492805845 </t>
  </si>
  <si>
    <t>James</t>
  </si>
  <si>
    <t>women's swimwear</t>
  </si>
  <si>
    <t>10026495205846 </t>
  </si>
  <si>
    <t>Logan</t>
  </si>
  <si>
    <t>kids' swimsuits</t>
  </si>
  <si>
    <t>10026152805847 </t>
  </si>
  <si>
    <t>Marry</t>
  </si>
  <si>
    <t>swimming goggles</t>
  </si>
  <si>
    <t>10146492805848 </t>
  </si>
  <si>
    <t>Henry</t>
  </si>
  <si>
    <t>swimming cap</t>
  </si>
  <si>
    <t>82026492805849 </t>
  </si>
  <si>
    <t>Ryan</t>
  </si>
  <si>
    <t>bath towel</t>
  </si>
  <si>
    <t>12026492805850 </t>
  </si>
  <si>
    <t>Niki</t>
  </si>
  <si>
    <t>slippers</t>
  </si>
  <si>
    <t>23026492805851 </t>
  </si>
  <si>
    <t>John</t>
  </si>
  <si>
    <t>swimming ring</t>
  </si>
  <si>
    <t>49026492805852 </t>
  </si>
  <si>
    <t>Stella</t>
  </si>
  <si>
    <t>David</t>
  </si>
  <si>
    <t>Joseph</t>
  </si>
  <si>
    <t>William</t>
  </si>
  <si>
    <t>Gary</t>
  </si>
  <si>
    <t>Whitney</t>
  </si>
  <si>
    <t>Hayden</t>
  </si>
  <si>
    <t>Martin</t>
  </si>
  <si>
    <t>Betty</t>
  </si>
  <si>
    <t>Eric</t>
  </si>
  <si>
    <t>Joan</t>
  </si>
  <si>
    <t>Charles</t>
  </si>
  <si>
    <t>Owen</t>
  </si>
  <si>
    <t>Nathan</t>
  </si>
  <si>
    <t>2022 Beijing Winter Olympics Medal List</t>
  </si>
  <si>
    <t>Serial Number</t>
  </si>
  <si>
    <t>NOC</t>
  </si>
  <si>
    <t>Gold</t>
  </si>
  <si>
    <t>Silver</t>
  </si>
  <si>
    <t>Bronze</t>
  </si>
  <si>
    <t>Total</t>
  </si>
  <si>
    <t>Rank by Total</t>
  </si>
  <si>
    <t>LOL Tier Ranking</t>
  </si>
  <si>
    <t>Player</t>
  </si>
  <si>
    <t>Age</t>
  </si>
  <si>
    <t>Rank</t>
  </si>
  <si>
    <t>Role</t>
  </si>
  <si>
    <t>Win Rate</t>
  </si>
  <si>
    <t>Platinum</t>
  </si>
  <si>
    <t>Assassin</t>
  </si>
  <si>
    <t>Diamond</t>
  </si>
  <si>
    <t>Mage</t>
  </si>
  <si>
    <t>Marksman</t>
  </si>
  <si>
    <t>Alex</t>
  </si>
  <si>
    <t>Support</t>
  </si>
  <si>
    <t>Tank</t>
  </si>
  <si>
    <t>Fighter</t>
  </si>
  <si>
    <t>Andrew</t>
  </si>
  <si>
    <t>2022.03.13</t>
  </si>
  <si>
    <t>2022.03.05</t>
  </si>
  <si>
    <t>2022.02.22</t>
  </si>
  <si>
    <t>2022.03.16</t>
  </si>
  <si>
    <t>2022.03.19</t>
  </si>
  <si>
    <t>2022.03.21</t>
  </si>
  <si>
    <t>2022.02.10</t>
  </si>
  <si>
    <t>2022.02.06</t>
  </si>
  <si>
    <t>2022.03.08</t>
  </si>
  <si>
    <t>2022.02.01</t>
  </si>
  <si>
    <t>2022.02.20</t>
  </si>
  <si>
    <t>2022.03.02</t>
  </si>
  <si>
    <t>2022.03.07</t>
  </si>
  <si>
    <t>2022.03.03</t>
  </si>
  <si>
    <t>2022.02.09</t>
  </si>
  <si>
    <t>2022.02.15</t>
  </si>
  <si>
    <t>2022.03.12</t>
  </si>
  <si>
    <t>2022.02.04</t>
  </si>
  <si>
    <t>2022.03.17</t>
  </si>
  <si>
    <t>2022.03.11</t>
  </si>
  <si>
    <t>&gt;30</t>
  </si>
  <si>
    <t>&gt;2000</t>
  </si>
  <si>
    <t>&gt;25%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</si>
</sst>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-#,##0_ ;_ * &quot;-&quot;_ ;_ @_ "/>
    <numFmt numFmtId="177" formatCode="_ * #,##0.00_ ;_ * 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;@"/>
    <numFmt numFmtId="181" formatCode="[$$-1004]#,##0.00_);[Red]\([$$-1004]#,##0.00\)"/>
  </numFmts>
  <fonts count="63">
    <font>
      <sz val="10"/>
      <name val="Arial"/>
      <family val="2"/>
    </font>
    <font>
      <sz val="11"/>
      <name val="Calibri"/>
      <family val="2"/>
    </font>
    <font>
      <sz val="11"/>
      <name val="Open Sans"/>
      <family val="2"/>
    </font>
    <font>
      <b/>
      <sz val="12"/>
      <color indexed="9"/>
      <name val="Open Sans"/>
      <family val="2"/>
    </font>
    <font>
      <sz val="11"/>
      <color indexed="8"/>
      <name val="Open Sans"/>
      <family val="2"/>
    </font>
    <font>
      <sz val="12"/>
      <name val="Open Sans"/>
      <family val="2"/>
    </font>
    <font>
      <sz val="11"/>
      <color indexed="8"/>
      <name val="微软雅黑"/>
      <family val="2"/>
    </font>
    <font>
      <b/>
      <sz val="14"/>
      <color indexed="9"/>
      <name val="微软雅黑"/>
      <family val="2"/>
    </font>
    <font>
      <b/>
      <sz val="14"/>
      <color indexed="9"/>
      <name val="Open Sans"/>
      <family val="2"/>
    </font>
    <font>
      <sz val="12"/>
      <color indexed="8"/>
      <name val="Open Sans"/>
      <family val="2"/>
    </font>
    <font>
      <b/>
      <sz val="16"/>
      <color indexed="9"/>
      <name val="Open Sans ExtraBold"/>
      <family val="2"/>
    </font>
    <font>
      <b/>
      <sz val="12"/>
      <color indexed="9"/>
      <name val="微软雅黑"/>
      <family val="2"/>
    </font>
    <font>
      <sz val="10"/>
      <color indexed="63"/>
      <name val="Open Sans"/>
      <family val="2"/>
    </font>
    <font>
      <b/>
      <sz val="18"/>
      <color indexed="9"/>
      <name val="微软雅黑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FFFF"/>
      <name val="Open Sans"/>
      <family val="2"/>
    </font>
    <font>
      <sz val="11"/>
      <color theme="1"/>
      <name val="Open Sans"/>
      <family val="2"/>
    </font>
    <font>
      <sz val="11"/>
      <color rgb="FF000000"/>
      <name val="Open Sans"/>
      <family val="2"/>
    </font>
    <font>
      <sz val="11"/>
      <color theme="1"/>
      <name val="微软雅黑"/>
      <family val="2"/>
    </font>
    <font>
      <b/>
      <sz val="14"/>
      <color rgb="FFFFFFFF"/>
      <name val="微软雅黑"/>
      <family val="2"/>
    </font>
    <font>
      <b/>
      <sz val="14"/>
      <color rgb="FFFFFFFF"/>
      <name val="Open Sans"/>
      <family val="2"/>
    </font>
    <font>
      <sz val="12"/>
      <color rgb="FF000000"/>
      <name val="Open Sans"/>
      <family val="2"/>
    </font>
    <font>
      <b/>
      <sz val="16"/>
      <color rgb="FFFFFFFF"/>
      <name val="Open Sans ExtraBold"/>
      <family val="2"/>
    </font>
    <font>
      <b/>
      <sz val="12"/>
      <color rgb="FFFFFFFF"/>
      <name val="微软雅黑"/>
      <family val="2"/>
    </font>
    <font>
      <sz val="10"/>
      <color theme="1" tint="0.24998000264167786"/>
      <name val="Open Sans"/>
      <family val="2"/>
    </font>
    <font>
      <b/>
      <sz val="18"/>
      <color rgb="FFFFFFFF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FBB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19" fillId="5" borderId="3" applyNumberFormat="0" applyFont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5" applyNumberFormat="0" applyAlignment="0" applyProtection="0"/>
    <xf numFmtId="0" fontId="3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6" applyNumberFormat="0" applyAlignment="0" applyProtection="0"/>
    <xf numFmtId="0" fontId="33" fillId="12" borderId="0" applyNumberFormat="0" applyBorder="0" applyAlignment="0" applyProtection="0"/>
    <xf numFmtId="0" fontId="47" fillId="1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/>
    </xf>
    <xf numFmtId="181" fontId="54" fillId="3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3" fillId="34" borderId="10" xfId="2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9" fontId="58" fillId="35" borderId="9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Continuous" vertical="center"/>
    </xf>
    <xf numFmtId="0" fontId="60" fillId="33" borderId="11" xfId="0" applyFont="1" applyFill="1" applyBorder="1" applyAlignment="1">
      <alignment horizontal="centerContinuous" vertical="center"/>
    </xf>
    <xf numFmtId="0" fontId="52" fillId="33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33" borderId="9" xfId="0" applyFont="1" applyFill="1" applyBorder="1" applyAlignment="1">
      <alignment horizontal="centerContinuous" vertical="center"/>
    </xf>
    <xf numFmtId="0" fontId="56" fillId="33" borderId="9" xfId="0" applyFont="1" applyFill="1" applyBorder="1" applyAlignment="1">
      <alignment horizontal="centerContinuous" vertical="center"/>
    </xf>
    <xf numFmtId="0" fontId="54" fillId="35" borderId="9" xfId="0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38100</xdr:rowOff>
    </xdr:from>
    <xdr:to>
      <xdr:col>11</xdr:col>
      <xdr:colOff>561975</xdr:colOff>
      <xdr:row>2</xdr:row>
      <xdr:rowOff>390525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715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</xdr:row>
      <xdr:rowOff>47625</xdr:rowOff>
    </xdr:from>
    <xdr:to>
      <xdr:col>9</xdr:col>
      <xdr:colOff>485775</xdr:colOff>
      <xdr:row>2</xdr:row>
      <xdr:rowOff>400050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</xdr:row>
      <xdr:rowOff>47625</xdr:rowOff>
    </xdr:from>
    <xdr:to>
      <xdr:col>10</xdr:col>
      <xdr:colOff>523875</xdr:colOff>
      <xdr:row>2</xdr:row>
      <xdr:rowOff>400050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zoomScaleSheetLayoutView="100" workbookViewId="0" topLeftCell="A1">
      <selection activeCell="I19" sqref="I19"/>
    </sheetView>
  </sheetViews>
  <sheetFormatPr defaultColWidth="9.140625" defaultRowHeight="12.75"/>
  <cols>
    <col min="1" max="1" width="3.28125" style="1" customWidth="1"/>
    <col min="2" max="2" width="10.00390625" style="1" customWidth="1"/>
    <col min="3" max="3" width="12.421875" style="1" customWidth="1"/>
    <col min="4" max="4" width="12.28125" style="1" customWidth="1"/>
    <col min="5" max="5" width="21.57421875" style="1" customWidth="1"/>
    <col min="6" max="6" width="18.7109375" style="1" customWidth="1"/>
    <col min="7" max="7" width="13.7109375" style="1" customWidth="1"/>
    <col min="8" max="8" width="15.140625" style="1" customWidth="1"/>
    <col min="9" max="9" width="12.7109375" style="1" customWidth="1"/>
    <col min="10" max="10" width="10.28125" style="1" customWidth="1"/>
    <col min="11" max="16384" width="9.140625" style="1" customWidth="1"/>
  </cols>
  <sheetData>
    <row r="2" spans="2:10" ht="36.75" customHeight="1">
      <c r="B2" s="23" t="s">
        <v>0</v>
      </c>
      <c r="C2" s="24"/>
      <c r="D2" s="24"/>
      <c r="E2" s="24"/>
      <c r="F2" s="23"/>
      <c r="G2" s="24"/>
      <c r="H2" s="24"/>
      <c r="I2" s="24"/>
      <c r="J2" s="24"/>
    </row>
    <row r="3" spans="2:10" s="22" customFormat="1" ht="39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18.75" customHeight="1">
      <c r="B4" s="4" t="s">
        <v>10</v>
      </c>
      <c r="C4" s="5">
        <v>44633</v>
      </c>
      <c r="D4" s="6">
        <v>8648099</v>
      </c>
      <c r="E4" s="25" t="s">
        <v>11</v>
      </c>
      <c r="F4" s="25" t="s">
        <v>12</v>
      </c>
      <c r="G4" s="4">
        <v>37</v>
      </c>
      <c r="H4" s="8">
        <v>59.9</v>
      </c>
      <c r="I4" s="8">
        <f>G4*H4</f>
        <v>2216.2999999999997</v>
      </c>
      <c r="J4" s="10">
        <v>0.13</v>
      </c>
    </row>
    <row r="5" spans="2:10" ht="18.75" customHeight="1">
      <c r="B5" s="4" t="s">
        <v>13</v>
      </c>
      <c r="C5" s="5">
        <v>44625</v>
      </c>
      <c r="D5" s="6">
        <v>8680077</v>
      </c>
      <c r="E5" s="25" t="s">
        <v>14</v>
      </c>
      <c r="F5" s="25" t="s">
        <v>15</v>
      </c>
      <c r="G5" s="4">
        <v>25</v>
      </c>
      <c r="H5" s="8">
        <v>99.9</v>
      </c>
      <c r="I5" s="8">
        <f aca="true" t="shared" si="0" ref="I5:I26">G5*H5</f>
        <v>2497.5</v>
      </c>
      <c r="J5" s="10">
        <v>0.12</v>
      </c>
    </row>
    <row r="6" spans="2:10" ht="18.75" customHeight="1">
      <c r="B6" s="4" t="s">
        <v>16</v>
      </c>
      <c r="C6" s="5">
        <v>44614</v>
      </c>
      <c r="D6" s="6">
        <v>8628851</v>
      </c>
      <c r="E6" s="25" t="s">
        <v>17</v>
      </c>
      <c r="F6" s="25" t="s">
        <v>18</v>
      </c>
      <c r="G6" s="4">
        <v>18</v>
      </c>
      <c r="H6" s="8">
        <v>79.9</v>
      </c>
      <c r="I6" s="8">
        <f t="shared" si="0"/>
        <v>1438.2</v>
      </c>
      <c r="J6" s="10">
        <v>0.1</v>
      </c>
    </row>
    <row r="7" spans="2:10" ht="18.75" customHeight="1">
      <c r="B7" s="4" t="s">
        <v>19</v>
      </c>
      <c r="C7" s="5">
        <v>44636</v>
      </c>
      <c r="D7" s="6">
        <v>8772025</v>
      </c>
      <c r="E7" s="25" t="s">
        <v>20</v>
      </c>
      <c r="F7" s="25" t="s">
        <v>21</v>
      </c>
      <c r="G7" s="4">
        <v>22</v>
      </c>
      <c r="H7" s="8">
        <v>29.9</v>
      </c>
      <c r="I7" s="8">
        <f t="shared" si="0"/>
        <v>657.8</v>
      </c>
      <c r="J7" s="10">
        <v>0.02</v>
      </c>
    </row>
    <row r="8" spans="2:10" ht="18.75" customHeight="1">
      <c r="B8" s="4" t="s">
        <v>22</v>
      </c>
      <c r="C8" s="5">
        <v>44639</v>
      </c>
      <c r="D8" s="6">
        <v>8598135</v>
      </c>
      <c r="E8" s="25" t="s">
        <v>23</v>
      </c>
      <c r="F8" s="25" t="s">
        <v>24</v>
      </c>
      <c r="G8" s="4">
        <v>47</v>
      </c>
      <c r="H8" s="8">
        <v>19.9</v>
      </c>
      <c r="I8" s="8">
        <f t="shared" si="0"/>
        <v>935.3</v>
      </c>
      <c r="J8" s="10">
        <v>0.04</v>
      </c>
    </row>
    <row r="9" spans="2:10" ht="18.75" customHeight="1">
      <c r="B9" s="4" t="s">
        <v>25</v>
      </c>
      <c r="C9" s="5">
        <v>44641</v>
      </c>
      <c r="D9" s="6">
        <v>8695096</v>
      </c>
      <c r="E9" s="25" t="s">
        <v>26</v>
      </c>
      <c r="F9" s="25" t="s">
        <v>27</v>
      </c>
      <c r="G9" s="4">
        <v>35</v>
      </c>
      <c r="H9" s="8">
        <v>19.9</v>
      </c>
      <c r="I9" s="8">
        <f t="shared" si="0"/>
        <v>696.5</v>
      </c>
      <c r="J9" s="10">
        <v>0.05</v>
      </c>
    </row>
    <row r="10" spans="2:10" ht="18.75" customHeight="1">
      <c r="B10" s="4" t="s">
        <v>28</v>
      </c>
      <c r="C10" s="5">
        <v>44602</v>
      </c>
      <c r="D10" s="6">
        <v>8770770</v>
      </c>
      <c r="E10" s="25" t="s">
        <v>29</v>
      </c>
      <c r="F10" s="25" t="s">
        <v>30</v>
      </c>
      <c r="G10" s="4">
        <v>51</v>
      </c>
      <c r="H10" s="8">
        <v>9.9</v>
      </c>
      <c r="I10" s="8">
        <f t="shared" si="0"/>
        <v>504.90000000000003</v>
      </c>
      <c r="J10" s="10">
        <v>0.02</v>
      </c>
    </row>
    <row r="11" spans="2:10" ht="18.75" customHeight="1">
      <c r="B11" s="4" t="s">
        <v>31</v>
      </c>
      <c r="C11" s="5">
        <v>44598</v>
      </c>
      <c r="D11" s="6">
        <v>8794473</v>
      </c>
      <c r="E11" s="25" t="s">
        <v>32</v>
      </c>
      <c r="F11" s="25" t="s">
        <v>33</v>
      </c>
      <c r="G11" s="4">
        <v>50</v>
      </c>
      <c r="H11" s="8">
        <v>59.9</v>
      </c>
      <c r="I11" s="8">
        <f t="shared" si="0"/>
        <v>2995</v>
      </c>
      <c r="J11" s="10">
        <v>0.06</v>
      </c>
    </row>
    <row r="12" spans="2:10" ht="18.75" customHeight="1">
      <c r="B12" s="4" t="s">
        <v>34</v>
      </c>
      <c r="C12" s="5">
        <v>44628</v>
      </c>
      <c r="D12" s="6">
        <v>8628851</v>
      </c>
      <c r="E12" s="25" t="s">
        <v>17</v>
      </c>
      <c r="F12" s="25" t="s">
        <v>18</v>
      </c>
      <c r="G12" s="4">
        <v>42</v>
      </c>
      <c r="H12" s="8">
        <v>79.9</v>
      </c>
      <c r="I12" s="8">
        <f t="shared" si="0"/>
        <v>3355.8</v>
      </c>
      <c r="J12" s="10">
        <v>0.05</v>
      </c>
    </row>
    <row r="13" spans="2:10" ht="18.75" customHeight="1">
      <c r="B13" s="4" t="s">
        <v>35</v>
      </c>
      <c r="C13" s="5">
        <v>44593</v>
      </c>
      <c r="D13" s="6">
        <v>8648099</v>
      </c>
      <c r="E13" s="25" t="s">
        <v>11</v>
      </c>
      <c r="F13" s="25" t="s">
        <v>12</v>
      </c>
      <c r="G13" s="4">
        <v>16</v>
      </c>
      <c r="H13" s="8">
        <v>59.9</v>
      </c>
      <c r="I13" s="8">
        <f t="shared" si="0"/>
        <v>958.4</v>
      </c>
      <c r="J13" s="10">
        <v>0.03</v>
      </c>
    </row>
    <row r="14" spans="2:10" ht="18.75" customHeight="1">
      <c r="B14" s="4" t="s">
        <v>36</v>
      </c>
      <c r="C14" s="5">
        <v>44638</v>
      </c>
      <c r="D14" s="6">
        <v>8680077</v>
      </c>
      <c r="E14" s="25" t="s">
        <v>14</v>
      </c>
      <c r="F14" s="25" t="s">
        <v>15</v>
      </c>
      <c r="G14" s="4">
        <v>51</v>
      </c>
      <c r="H14" s="8">
        <v>99.9</v>
      </c>
      <c r="I14" s="8">
        <f t="shared" si="0"/>
        <v>5094.900000000001</v>
      </c>
      <c r="J14" s="10">
        <v>0.12</v>
      </c>
    </row>
    <row r="15" spans="2:10" ht="18.75" customHeight="1">
      <c r="B15" s="4" t="s">
        <v>37</v>
      </c>
      <c r="C15" s="5">
        <v>44628</v>
      </c>
      <c r="D15" s="6">
        <v>8628851</v>
      </c>
      <c r="E15" s="25" t="s">
        <v>20</v>
      </c>
      <c r="F15" s="25" t="s">
        <v>21</v>
      </c>
      <c r="G15" s="4">
        <v>44</v>
      </c>
      <c r="H15" s="8">
        <v>29.9</v>
      </c>
      <c r="I15" s="8">
        <f t="shared" si="0"/>
        <v>1315.6</v>
      </c>
      <c r="J15" s="10">
        <v>0.01</v>
      </c>
    </row>
    <row r="16" spans="2:10" ht="18.75" customHeight="1">
      <c r="B16" s="4" t="s">
        <v>38</v>
      </c>
      <c r="C16" s="5">
        <v>44612</v>
      </c>
      <c r="D16" s="6">
        <v>8772025</v>
      </c>
      <c r="E16" s="25" t="s">
        <v>23</v>
      </c>
      <c r="F16" s="25" t="s">
        <v>24</v>
      </c>
      <c r="G16" s="4">
        <v>19</v>
      </c>
      <c r="H16" s="8">
        <v>19.9</v>
      </c>
      <c r="I16" s="8">
        <f t="shared" si="0"/>
        <v>378.09999999999997</v>
      </c>
      <c r="J16" s="10">
        <v>0.11</v>
      </c>
    </row>
    <row r="17" spans="2:10" ht="18.75" customHeight="1">
      <c r="B17" s="4" t="s">
        <v>39</v>
      </c>
      <c r="C17" s="5">
        <v>44622</v>
      </c>
      <c r="D17" s="6">
        <v>8598135</v>
      </c>
      <c r="E17" s="25" t="s">
        <v>11</v>
      </c>
      <c r="F17" s="25" t="s">
        <v>12</v>
      </c>
      <c r="G17" s="4">
        <v>20</v>
      </c>
      <c r="H17" s="8">
        <v>59.9</v>
      </c>
      <c r="I17" s="8">
        <f t="shared" si="0"/>
        <v>1198</v>
      </c>
      <c r="J17" s="10">
        <v>0.03</v>
      </c>
    </row>
    <row r="18" spans="2:10" ht="18.75" customHeight="1">
      <c r="B18" s="4" t="s">
        <v>40</v>
      </c>
      <c r="C18" s="5">
        <v>44627</v>
      </c>
      <c r="D18" s="6">
        <v>8648099</v>
      </c>
      <c r="E18" s="25" t="s">
        <v>20</v>
      </c>
      <c r="F18" s="25" t="s">
        <v>21</v>
      </c>
      <c r="G18" s="4">
        <v>954</v>
      </c>
      <c r="H18" s="8">
        <v>29.9</v>
      </c>
      <c r="I18" s="8">
        <f t="shared" si="0"/>
        <v>28524.6</v>
      </c>
      <c r="J18" s="10">
        <v>0.59</v>
      </c>
    </row>
    <row r="19" spans="2:10" ht="18.75" customHeight="1">
      <c r="B19" s="4" t="s">
        <v>41</v>
      </c>
      <c r="C19" s="5">
        <v>44623</v>
      </c>
      <c r="D19" s="6">
        <v>8772025</v>
      </c>
      <c r="E19" s="25" t="s">
        <v>17</v>
      </c>
      <c r="F19" s="25" t="s">
        <v>18</v>
      </c>
      <c r="G19" s="4">
        <v>19</v>
      </c>
      <c r="H19" s="8">
        <v>79.9</v>
      </c>
      <c r="I19" s="8">
        <f t="shared" si="0"/>
        <v>1518.1000000000001</v>
      </c>
      <c r="J19" s="10">
        <v>0.14</v>
      </c>
    </row>
    <row r="20" spans="2:10" ht="18.75" customHeight="1">
      <c r="B20" s="4" t="s">
        <v>42</v>
      </c>
      <c r="C20" s="5">
        <v>44601</v>
      </c>
      <c r="D20" s="6">
        <v>8628851</v>
      </c>
      <c r="E20" s="25" t="s">
        <v>26</v>
      </c>
      <c r="F20" s="25" t="s">
        <v>27</v>
      </c>
      <c r="G20" s="4">
        <v>45</v>
      </c>
      <c r="H20" s="8">
        <v>19.9</v>
      </c>
      <c r="I20" s="8">
        <f t="shared" si="0"/>
        <v>895.4999999999999</v>
      </c>
      <c r="J20" s="10">
        <v>0.14</v>
      </c>
    </row>
    <row r="21" spans="2:10" ht="18.75" customHeight="1">
      <c r="B21" s="4" t="s">
        <v>43</v>
      </c>
      <c r="C21" s="5">
        <v>44607</v>
      </c>
      <c r="D21" s="6">
        <v>8695096</v>
      </c>
      <c r="E21" s="25" t="s">
        <v>11</v>
      </c>
      <c r="F21" s="25" t="s">
        <v>12</v>
      </c>
      <c r="G21" s="4">
        <v>55</v>
      </c>
      <c r="H21" s="8">
        <v>59.9</v>
      </c>
      <c r="I21" s="8">
        <f t="shared" si="0"/>
        <v>3294.5</v>
      </c>
      <c r="J21" s="10">
        <v>0.07</v>
      </c>
    </row>
    <row r="22" spans="2:10" ht="18.75" customHeight="1">
      <c r="B22" s="4" t="s">
        <v>44</v>
      </c>
      <c r="C22" s="5">
        <v>44632</v>
      </c>
      <c r="D22" s="6">
        <v>8648099</v>
      </c>
      <c r="E22" s="25" t="s">
        <v>26</v>
      </c>
      <c r="F22" s="25" t="s">
        <v>27</v>
      </c>
      <c r="G22" s="4">
        <v>40</v>
      </c>
      <c r="H22" s="8">
        <v>19.9</v>
      </c>
      <c r="I22" s="8">
        <f t="shared" si="0"/>
        <v>796</v>
      </c>
      <c r="J22" s="10">
        <v>0.15</v>
      </c>
    </row>
    <row r="23" spans="2:10" ht="18.75" customHeight="1">
      <c r="B23" s="4" t="s">
        <v>45</v>
      </c>
      <c r="C23" s="5">
        <v>44596</v>
      </c>
      <c r="D23" s="6">
        <v>8695096</v>
      </c>
      <c r="E23" s="25" t="s">
        <v>32</v>
      </c>
      <c r="F23" s="25" t="s">
        <v>33</v>
      </c>
      <c r="G23" s="4">
        <v>724</v>
      </c>
      <c r="H23" s="8">
        <v>59.9</v>
      </c>
      <c r="I23" s="8">
        <f t="shared" si="0"/>
        <v>43367.6</v>
      </c>
      <c r="J23" s="10">
        <v>0.5</v>
      </c>
    </row>
    <row r="24" spans="2:10" ht="18.75" customHeight="1">
      <c r="B24" s="4" t="s">
        <v>46</v>
      </c>
      <c r="C24" s="5">
        <v>44637</v>
      </c>
      <c r="D24" s="6">
        <v>8794473</v>
      </c>
      <c r="E24" s="25" t="s">
        <v>23</v>
      </c>
      <c r="F24" s="25" t="s">
        <v>24</v>
      </c>
      <c r="G24" s="4">
        <v>23</v>
      </c>
      <c r="H24" s="8">
        <v>19.9</v>
      </c>
      <c r="I24" s="8">
        <f t="shared" si="0"/>
        <v>457.7</v>
      </c>
      <c r="J24" s="10">
        <v>0.05</v>
      </c>
    </row>
    <row r="25" spans="2:10" ht="18.75" customHeight="1">
      <c r="B25" s="4" t="s">
        <v>47</v>
      </c>
      <c r="C25" s="5">
        <v>44631</v>
      </c>
      <c r="D25" s="6">
        <v>8598135</v>
      </c>
      <c r="E25" s="25" t="s">
        <v>14</v>
      </c>
      <c r="F25" s="25" t="s">
        <v>15</v>
      </c>
      <c r="G25" s="4">
        <v>556</v>
      </c>
      <c r="H25" s="8">
        <v>99.9</v>
      </c>
      <c r="I25" s="8">
        <f t="shared" si="0"/>
        <v>55544.4</v>
      </c>
      <c r="J25" s="10">
        <v>0.63</v>
      </c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showGridLines="0" zoomScaleSheetLayoutView="100" workbookViewId="0" topLeftCell="A14">
      <selection activeCell="J25" sqref="J25"/>
    </sheetView>
  </sheetViews>
  <sheetFormatPr defaultColWidth="9.140625" defaultRowHeight="12.75"/>
  <cols>
    <col min="1" max="1" width="6.140625" style="1" customWidth="1"/>
    <col min="2" max="2" width="8.8515625" style="1" customWidth="1"/>
    <col min="3" max="3" width="8.7109375" style="1" customWidth="1"/>
    <col min="4" max="4" width="11.8515625" style="1" customWidth="1"/>
    <col min="5" max="5" width="11.57421875" style="1" customWidth="1"/>
    <col min="6" max="6" width="11.8515625" style="1" customWidth="1"/>
    <col min="7" max="8" width="15.28125" style="1" customWidth="1"/>
    <col min="9" max="9" width="6.28125" style="0" customWidth="1"/>
    <col min="10" max="16384" width="9.140625" style="1" customWidth="1"/>
  </cols>
  <sheetData>
    <row r="1" ht="18.75" customHeight="1"/>
    <row r="2" spans="2:12" ht="39" customHeight="1">
      <c r="B2" s="17" t="s">
        <v>48</v>
      </c>
      <c r="C2" s="18"/>
      <c r="D2" s="18"/>
      <c r="E2" s="18"/>
      <c r="F2" s="18"/>
      <c r="G2" s="18"/>
      <c r="H2" s="18"/>
      <c r="J2"/>
      <c r="K2"/>
      <c r="L2"/>
    </row>
    <row r="3" spans="2:8" ht="36.75" customHeight="1">
      <c r="B3" s="19" t="s">
        <v>49</v>
      </c>
      <c r="C3" s="19" t="s">
        <v>50</v>
      </c>
      <c r="D3" s="19" t="s">
        <v>51</v>
      </c>
      <c r="E3" s="19" t="s">
        <v>52</v>
      </c>
      <c r="F3" s="19" t="s">
        <v>53</v>
      </c>
      <c r="G3" s="19" t="s">
        <v>54</v>
      </c>
      <c r="H3" s="19" t="s">
        <v>55</v>
      </c>
    </row>
    <row r="4" spans="2:8" ht="27" customHeight="1">
      <c r="B4" s="20">
        <v>1</v>
      </c>
      <c r="C4" s="20" t="str">
        <f>_xlfn.DISPIMG("ID_62F77C6FAE544866B5B4B2A947A16EB7",1)</f>
        <v>=DISPIMG("ID_62F77C6FAE544866B5B4B2A947A16EB7",1)</v>
      </c>
      <c r="D4" s="21">
        <v>16</v>
      </c>
      <c r="E4" s="21">
        <v>8</v>
      </c>
      <c r="F4" s="21">
        <v>13</v>
      </c>
      <c r="G4" s="21">
        <v>37</v>
      </c>
      <c r="H4" s="21">
        <v>1</v>
      </c>
    </row>
    <row r="5" spans="2:8" ht="27" customHeight="1">
      <c r="B5" s="20">
        <v>2</v>
      </c>
      <c r="C5" s="20" t="str">
        <f>_xlfn.DISPIMG("ID_ED6B8E7F73304176B861FADF736EB404",1)</f>
        <v>=DISPIMG("ID_ED6B8E7F73304176B861FADF736EB404",1)</v>
      </c>
      <c r="D5" s="21">
        <v>12</v>
      </c>
      <c r="E5" s="21">
        <v>10</v>
      </c>
      <c r="F5" s="21">
        <v>5</v>
      </c>
      <c r="G5" s="21">
        <v>27</v>
      </c>
      <c r="H5" s="21">
        <v>3</v>
      </c>
    </row>
    <row r="6" spans="2:8" ht="27" customHeight="1">
      <c r="B6" s="20">
        <v>3</v>
      </c>
      <c r="C6" s="20" t="str">
        <f>_xlfn.DISPIMG("ID_05E58DD160574C71807E5D2CE24D2DBB",1)</f>
        <v>=DISPIMG("ID_05E58DD160574C71807E5D2CE24D2DBB",1)</v>
      </c>
      <c r="D6" s="21">
        <v>9</v>
      </c>
      <c r="E6" s="21">
        <v>4</v>
      </c>
      <c r="F6" s="21">
        <v>2</v>
      </c>
      <c r="G6" s="21">
        <v>15</v>
      </c>
      <c r="H6" s="21">
        <v>11</v>
      </c>
    </row>
    <row r="7" spans="2:8" ht="27" customHeight="1">
      <c r="B7" s="20">
        <v>4</v>
      </c>
      <c r="C7" s="20" t="str">
        <f>_xlfn.DISPIMG("ID_9EBC76B52A4C481A93D6A0C0B9D7A223",1)</f>
        <v>=DISPIMG("ID_9EBC76B52A4C481A93D6A0C0B9D7A223",1)</v>
      </c>
      <c r="D7" s="21">
        <v>8</v>
      </c>
      <c r="E7" s="21">
        <v>10</v>
      </c>
      <c r="F7" s="21">
        <v>7</v>
      </c>
      <c r="G7" s="21">
        <v>25</v>
      </c>
      <c r="H7" s="21">
        <v>5</v>
      </c>
    </row>
    <row r="8" spans="2:8" ht="27" customHeight="1">
      <c r="B8" s="20">
        <v>5</v>
      </c>
      <c r="C8" s="20" t="str">
        <f>_xlfn.DISPIMG("ID_5D01F96B1C704122A345886E1021F732",1)</f>
        <v>=DISPIMG("ID_5D01F96B1C704122A345886E1021F732",1)</v>
      </c>
      <c r="D8" s="21">
        <v>8</v>
      </c>
      <c r="E8" s="21">
        <v>5</v>
      </c>
      <c r="F8" s="21">
        <v>5</v>
      </c>
      <c r="G8" s="21">
        <v>18</v>
      </c>
      <c r="H8" s="21">
        <v>6</v>
      </c>
    </row>
    <row r="9" spans="2:8" ht="27" customHeight="1">
      <c r="B9" s="20">
        <v>6</v>
      </c>
      <c r="C9" s="20" t="str">
        <f>_xlfn.DISPIMG("ID_474BDE88D7C14BB983F178F176427FD3",1)</f>
        <v>=DISPIMG("ID_474BDE88D7C14BB983F178F176427FD3",1)</v>
      </c>
      <c r="D9" s="21">
        <v>8</v>
      </c>
      <c r="E9" s="21">
        <v>5</v>
      </c>
      <c r="F9" s="21">
        <v>4</v>
      </c>
      <c r="G9" s="21">
        <v>17</v>
      </c>
      <c r="H9" s="21">
        <v>9</v>
      </c>
    </row>
    <row r="10" spans="2:8" ht="27" customHeight="1">
      <c r="B10" s="20">
        <v>7</v>
      </c>
      <c r="C10" s="20" t="str">
        <f>_xlfn.DISPIMG("ID_F03ECC85F7EA41DAA5A814582AF9F32C",1)</f>
        <v>=DISPIMG("ID_F03ECC85F7EA41DAA5A814582AF9F32C",1)</v>
      </c>
      <c r="D10" s="21">
        <v>7</v>
      </c>
      <c r="E10" s="21">
        <v>7</v>
      </c>
      <c r="F10" s="21">
        <v>4</v>
      </c>
      <c r="G10" s="21">
        <v>18</v>
      </c>
      <c r="H10" s="21">
        <v>6</v>
      </c>
    </row>
    <row r="11" spans="2:8" ht="27" customHeight="1">
      <c r="B11" s="20">
        <v>8</v>
      </c>
      <c r="C11" s="20" t="str">
        <f>_xlfn.DISPIMG("ID_5A1192EE09634BCE9E33AB266E278BDC",1)</f>
        <v>=DISPIMG("ID_5A1192EE09634BCE9E33AB266E278BDC",1)</v>
      </c>
      <c r="D11" s="21">
        <v>7</v>
      </c>
      <c r="E11" s="21">
        <v>2</v>
      </c>
      <c r="F11" s="21">
        <v>5</v>
      </c>
      <c r="G11" s="21">
        <v>14</v>
      </c>
      <c r="H11" s="21">
        <v>12</v>
      </c>
    </row>
    <row r="12" spans="2:8" ht="27" customHeight="1">
      <c r="B12" s="20">
        <v>9</v>
      </c>
      <c r="C12" s="20" t="str">
        <f>_xlfn.DISPIMG("ID_3DB3B900618C4BDD9CEBF1D93D146C38",1)</f>
        <v>=DISPIMG("ID_3DB3B900618C4BDD9CEBF1D93D146C38",1)</v>
      </c>
      <c r="D12" s="21">
        <v>6</v>
      </c>
      <c r="E12" s="21">
        <v>12</v>
      </c>
      <c r="F12" s="21">
        <v>14</v>
      </c>
      <c r="G12" s="21">
        <v>32</v>
      </c>
      <c r="H12" s="21">
        <v>2</v>
      </c>
    </row>
    <row r="13" spans="2:8" ht="27" customHeight="1">
      <c r="B13" s="20">
        <v>10</v>
      </c>
      <c r="C13" s="20" t="str">
        <f>_xlfn.DISPIMG("ID_C48D32A2DFED41D39E0B418251FD7E22",1)</f>
        <v>=DISPIMG("ID_C48D32A2DFED41D39E0B418251FD7E22",1)</v>
      </c>
      <c r="D13" s="21">
        <v>5</v>
      </c>
      <c r="E13" s="21">
        <v>7</v>
      </c>
      <c r="F13" s="21">
        <v>2</v>
      </c>
      <c r="G13" s="21">
        <v>14</v>
      </c>
      <c r="H13" s="21">
        <v>12</v>
      </c>
    </row>
    <row r="14" spans="2:8" ht="27" customHeight="1">
      <c r="B14" s="20">
        <v>11</v>
      </c>
      <c r="C14" s="20" t="str">
        <f>_xlfn.DISPIMG("ID_3EB2C1DDEEF34E51812077CFE06EE8DB",1)</f>
        <v>=DISPIMG("ID_3EB2C1DDEEF34E51812077CFE06EE8DB",1)</v>
      </c>
      <c r="D14" s="21">
        <v>4</v>
      </c>
      <c r="E14" s="21">
        <v>8</v>
      </c>
      <c r="F14" s="21">
        <v>14</v>
      </c>
      <c r="G14" s="21">
        <v>26</v>
      </c>
      <c r="H14" s="21">
        <v>4</v>
      </c>
    </row>
    <row r="15" spans="2:8" ht="27" customHeight="1">
      <c r="B15" s="20">
        <v>12</v>
      </c>
      <c r="C15" s="20" t="str">
        <f>_xlfn.DISPIMG("ID_B6B407C1F4F441F8B43CBB3E4904D3C8",1)</f>
        <v>=DISPIMG("ID_B6B407C1F4F441F8B43CBB3E4904D3C8",1)</v>
      </c>
      <c r="D15" s="21">
        <v>3</v>
      </c>
      <c r="E15" s="21">
        <v>6</v>
      </c>
      <c r="F15" s="21">
        <v>9</v>
      </c>
      <c r="G15" s="21">
        <v>18</v>
      </c>
      <c r="H15" s="21">
        <v>6</v>
      </c>
    </row>
    <row r="16" spans="2:8" ht="27" customHeight="1">
      <c r="B16" s="20">
        <v>13</v>
      </c>
      <c r="C16" s="20" t="str">
        <f>_xlfn.DISPIMG("ID_F1ED675C186E45A391EB553B95C5BFD7",1)</f>
        <v>=DISPIMG("ID_F1ED675C186E45A391EB553B95C5BFD7",1)</v>
      </c>
      <c r="D16" s="21">
        <v>2</v>
      </c>
      <c r="E16" s="21">
        <v>7</v>
      </c>
      <c r="F16" s="21">
        <v>8</v>
      </c>
      <c r="G16" s="21">
        <v>17</v>
      </c>
      <c r="H16" s="21">
        <v>9</v>
      </c>
    </row>
    <row r="17" spans="2:8" ht="27" customHeight="1">
      <c r="B17" s="20">
        <v>14</v>
      </c>
      <c r="C17" s="20" t="str">
        <f>_xlfn.DISPIMG("ID_9D1B9F5A262642478DF27FFAE255965D",1)</f>
        <v>=DISPIMG("ID_9D1B9F5A262642478DF27FFAE255965D",1)</v>
      </c>
      <c r="D17" s="21">
        <v>2</v>
      </c>
      <c r="E17" s="21">
        <v>5</v>
      </c>
      <c r="F17" s="21">
        <v>2</v>
      </c>
      <c r="G17" s="21">
        <v>9</v>
      </c>
      <c r="H17" s="21">
        <v>14</v>
      </c>
    </row>
    <row r="18" spans="2:8" ht="27" customHeight="1">
      <c r="B18" s="20">
        <v>15</v>
      </c>
      <c r="C18" s="20" t="str">
        <f>_xlfn.DISPIMG("ID_C00BDEFD1B03439D9E05EA7B4CFE2010",1)</f>
        <v>=DISPIMG("ID_C00BDEFD1B03439D9E05EA7B4CFE2010",1)</v>
      </c>
      <c r="D18" s="21">
        <v>2</v>
      </c>
      <c r="E18" s="21">
        <v>3</v>
      </c>
      <c r="F18" s="21">
        <v>2</v>
      </c>
      <c r="G18" s="21">
        <v>7</v>
      </c>
      <c r="H18" s="21">
        <v>16</v>
      </c>
    </row>
    <row r="19" spans="2:8" ht="27" customHeight="1">
      <c r="B19" s="20">
        <v>16</v>
      </c>
      <c r="C19" s="20" t="str">
        <f>_xlfn.DISPIMG("ID_6F56E831DD43470F8BC5E625F6516E45",1)</f>
        <v>=DISPIMG("ID_6F56E831DD43470F8BC5E625F6516E45",1)</v>
      </c>
      <c r="D19" s="21">
        <v>2</v>
      </c>
      <c r="E19" s="21">
        <v>2</v>
      </c>
      <c r="F19" s="21">
        <v>4</v>
      </c>
      <c r="G19" s="21">
        <v>8</v>
      </c>
      <c r="H19" s="21">
        <v>15</v>
      </c>
    </row>
    <row r="20" spans="2:8" ht="27" customHeight="1">
      <c r="B20" s="20">
        <v>17</v>
      </c>
      <c r="C20" s="20" t="str">
        <f>_xlfn.DISPIMG("ID_AF6F276C109F4465AB733F5B902224D8",1)</f>
        <v>=DISPIMG("ID_AF6F276C109F4465AB733F5B902224D8",1)</v>
      </c>
      <c r="D20" s="21">
        <v>2</v>
      </c>
      <c r="E20" s="21">
        <v>1</v>
      </c>
      <c r="F20" s="21">
        <v>0</v>
      </c>
      <c r="G20" s="21">
        <v>3</v>
      </c>
      <c r="H20" s="21">
        <v>18</v>
      </c>
    </row>
    <row r="21" spans="2:8" ht="27" customHeight="1">
      <c r="B21" s="20">
        <v>18</v>
      </c>
      <c r="C21" s="20" t="str">
        <f>_xlfn.DISPIMG("ID_DD2C8712923F4FC09A25B17422EEEBC7",1)</f>
        <v>=DISPIMG("ID_DD2C8712923F4FC09A25B17422EEEBC7",1)</v>
      </c>
      <c r="D21" s="21">
        <v>1</v>
      </c>
      <c r="E21" s="21">
        <v>2</v>
      </c>
      <c r="F21" s="21">
        <v>1</v>
      </c>
      <c r="G21" s="21">
        <v>4</v>
      </c>
      <c r="H21" s="21">
        <v>17</v>
      </c>
    </row>
    <row r="22" spans="2:8" ht="27" customHeight="1">
      <c r="B22" s="20">
        <v>19</v>
      </c>
      <c r="C22" s="20" t="str">
        <f>_xlfn.DISPIMG("ID_369AB7A8503B4AC1B0743F69C3A8CC74",1)</f>
        <v>=DISPIMG("ID_369AB7A8503B4AC1B0743F69C3A8CC74",1)</v>
      </c>
      <c r="D22" s="21">
        <v>1</v>
      </c>
      <c r="E22" s="21">
        <v>1</v>
      </c>
      <c r="F22" s="21">
        <v>0</v>
      </c>
      <c r="G22" s="21">
        <v>2</v>
      </c>
      <c r="H22" s="21">
        <v>20</v>
      </c>
    </row>
    <row r="23" spans="2:8" ht="27" customHeight="1">
      <c r="B23" s="20">
        <v>20</v>
      </c>
      <c r="C23" s="20" t="str">
        <f>_xlfn.DISPIMG("ID_70628407EF734C17AA091677CD9F2C87",1)</f>
        <v>=DISPIMG("ID_70628407EF734C17AA091677CD9F2C87",1)</v>
      </c>
      <c r="D23" s="21">
        <v>1</v>
      </c>
      <c r="E23" s="21">
        <v>0</v>
      </c>
      <c r="F23" s="21">
        <v>2</v>
      </c>
      <c r="G23" s="21">
        <v>3</v>
      </c>
      <c r="H23" s="21">
        <v>18</v>
      </c>
    </row>
    <row r="24" spans="2:8" ht="27" customHeight="1">
      <c r="B24" s="20">
        <v>21</v>
      </c>
      <c r="C24" s="20" t="str">
        <f>_xlfn.DISPIMG("ID_E4199C5E723F40169FACE87E589048A0",1)</f>
        <v>=DISPIMG("ID_E4199C5E723F40169FACE87E589048A0",1)</v>
      </c>
      <c r="D24" s="21">
        <v>1</v>
      </c>
      <c r="E24" s="21">
        <v>0</v>
      </c>
      <c r="F24" s="21">
        <v>1</v>
      </c>
      <c r="G24" s="21">
        <v>2</v>
      </c>
      <c r="H24" s="21">
        <v>20</v>
      </c>
    </row>
    <row r="25" spans="2:8" ht="27" customHeight="1">
      <c r="B25" s="20">
        <v>21</v>
      </c>
      <c r="C25" s="20" t="str">
        <f>_xlfn.DISPIMG("ID_2136089108404D6E8BDE42EA79EDC3BB",1)</f>
        <v>=DISPIMG("ID_2136089108404D6E8BDE42EA79EDC3BB",1)</v>
      </c>
      <c r="D25" s="21">
        <v>1</v>
      </c>
      <c r="E25" s="21">
        <v>0</v>
      </c>
      <c r="F25" s="21">
        <v>1</v>
      </c>
      <c r="G25" s="21">
        <v>2</v>
      </c>
      <c r="H25" s="21">
        <v>20</v>
      </c>
    </row>
    <row r="26" spans="2:8" ht="27" customHeight="1">
      <c r="B26" s="20">
        <v>21</v>
      </c>
      <c r="C26" s="20" t="str">
        <f>_xlfn.DISPIMG("ID_C8EB15403C28409FAE6CD0E6734AB921",1)</f>
        <v>=DISPIMG("ID_C8EB15403C28409FAE6CD0E6734AB921",1)</v>
      </c>
      <c r="D26" s="21">
        <v>1</v>
      </c>
      <c r="E26" s="21">
        <v>0</v>
      </c>
      <c r="F26" s="21">
        <v>1</v>
      </c>
      <c r="G26" s="21">
        <v>2</v>
      </c>
      <c r="H26" s="21">
        <v>20</v>
      </c>
    </row>
    <row r="27" spans="2:8" ht="27" customHeight="1">
      <c r="B27" s="20">
        <v>24</v>
      </c>
      <c r="C27" s="20" t="str">
        <f>_xlfn.DISPIMG("ID_6E0D1EF5ADA64738883DA3410C3C26EF",1)</f>
        <v>=DISPIMG("ID_6E0D1EF5ADA64738883DA3410C3C26EF",1)</v>
      </c>
      <c r="D27" s="21">
        <v>0</v>
      </c>
      <c r="E27" s="21">
        <v>2</v>
      </c>
      <c r="F27" s="21">
        <v>0</v>
      </c>
      <c r="G27" s="21">
        <v>2</v>
      </c>
      <c r="H27" s="21">
        <v>20</v>
      </c>
    </row>
    <row r="28" spans="2:8" ht="27" customHeight="1">
      <c r="B28" s="20">
        <v>25</v>
      </c>
      <c r="C28" s="20" t="str">
        <f>_xlfn.DISPIMG("ID_E220A5F0A8EA459F9C27572BF426F4F9",1)</f>
        <v>=DISPIMG("ID_E220A5F0A8EA459F9C27572BF426F4F9",1)</v>
      </c>
      <c r="D28" s="21">
        <v>0</v>
      </c>
      <c r="E28" s="21">
        <v>1</v>
      </c>
      <c r="F28" s="21">
        <v>0</v>
      </c>
      <c r="G28" s="21">
        <v>1</v>
      </c>
      <c r="H28" s="21">
        <v>25</v>
      </c>
    </row>
    <row r="29" spans="2:8" ht="27" customHeight="1">
      <c r="B29" s="20">
        <v>25</v>
      </c>
      <c r="C29" s="20" t="str">
        <f>_xlfn.DISPIMG("ID_A9EA6D35B37741B6999C218BF09A121F",1)</f>
        <v>=DISPIMG("ID_A9EA6D35B37741B6999C218BF09A121F",1)</v>
      </c>
      <c r="D29" s="21">
        <v>0</v>
      </c>
      <c r="E29" s="21">
        <v>1</v>
      </c>
      <c r="F29" s="21">
        <v>0</v>
      </c>
      <c r="G29" s="21">
        <v>1</v>
      </c>
      <c r="H29" s="21">
        <v>25</v>
      </c>
    </row>
    <row r="30" spans="2:8" ht="27" customHeight="1">
      <c r="B30" s="20">
        <v>27</v>
      </c>
      <c r="C30" s="20" t="str">
        <f>_xlfn.DISPIMG("ID_D23F166C96E24935BC8BDAE02EBCE5E2",1)</f>
        <v>=DISPIMG("ID_D23F166C96E24935BC8BDAE02EBCE5E2",1)</v>
      </c>
      <c r="D30" s="21">
        <v>0</v>
      </c>
      <c r="E30" s="21">
        <v>0</v>
      </c>
      <c r="F30" s="21">
        <v>1</v>
      </c>
      <c r="G30" s="21">
        <v>1</v>
      </c>
      <c r="H30" s="21">
        <v>25</v>
      </c>
    </row>
    <row r="31" spans="2:8" ht="27" customHeight="1">
      <c r="B31" s="20">
        <v>27</v>
      </c>
      <c r="C31" s="20" t="str">
        <f>_xlfn.DISPIMG("ID_6609A0915AF24DCBA6AD728F58FBE975",1)</f>
        <v>=DISPIMG("ID_6609A0915AF24DCBA6AD728F58FBE975",1)</v>
      </c>
      <c r="D31" s="21">
        <v>0</v>
      </c>
      <c r="E31" s="21">
        <v>0</v>
      </c>
      <c r="F31" s="21">
        <v>1</v>
      </c>
      <c r="G31" s="21">
        <v>1</v>
      </c>
      <c r="H31" s="21">
        <v>25</v>
      </c>
    </row>
    <row r="32" spans="2:8" ht="27" customHeight="1">
      <c r="B32" s="20">
        <v>27</v>
      </c>
      <c r="C32" s="20" t="str">
        <f>_xlfn.DISPIMG("ID_F39E3AC208764911910FA60546576DE1",1)</f>
        <v>=DISPIMG("ID_F39E3AC208764911910FA60546576DE1",1)</v>
      </c>
      <c r="D32" s="21">
        <v>0</v>
      </c>
      <c r="E32" s="21">
        <v>0</v>
      </c>
      <c r="F32" s="21">
        <v>1</v>
      </c>
      <c r="G32" s="21">
        <v>1</v>
      </c>
      <c r="H32" s="21">
        <v>25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SheetLayoutView="100" workbookViewId="0" topLeftCell="A1">
      <selection activeCell="H4" sqref="H4:H8"/>
    </sheetView>
  </sheetViews>
  <sheetFormatPr defaultColWidth="8.8515625" defaultRowHeight="12.75"/>
  <cols>
    <col min="1" max="1" width="6.28125" style="0" customWidth="1"/>
    <col min="2" max="2" width="17.140625" style="0" customWidth="1"/>
    <col min="3" max="3" width="14.140625" style="0" customWidth="1"/>
    <col min="4" max="4" width="17.140625" style="0" customWidth="1"/>
    <col min="5" max="5" width="15.140625" style="0" customWidth="1"/>
    <col min="6" max="6" width="15.28125" style="0" customWidth="1"/>
    <col min="8" max="8" width="17.8515625" style="0" customWidth="1"/>
  </cols>
  <sheetData>
    <row r="1" ht="12.75" customHeight="1"/>
    <row r="2" spans="2:6" ht="27" customHeight="1">
      <c r="B2" s="12" t="s">
        <v>56</v>
      </c>
      <c r="C2" s="12"/>
      <c r="D2" s="12"/>
      <c r="E2" s="12"/>
      <c r="F2" s="12"/>
    </row>
    <row r="3" spans="2:6" ht="28.5" customHeight="1"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</row>
    <row r="4" spans="2:8" ht="24.75" customHeight="1">
      <c r="B4" s="14" t="s">
        <v>10</v>
      </c>
      <c r="C4" s="15">
        <v>28</v>
      </c>
      <c r="D4" s="14" t="s">
        <v>62</v>
      </c>
      <c r="E4" s="14" t="s">
        <v>63</v>
      </c>
      <c r="F4" s="16">
        <v>0.41</v>
      </c>
      <c r="H4" s="16" t="s">
        <v>64</v>
      </c>
    </row>
    <row r="5" spans="2:8" ht="24.75" customHeight="1">
      <c r="B5" s="14" t="s">
        <v>13</v>
      </c>
      <c r="C5" s="15">
        <v>21</v>
      </c>
      <c r="D5" s="14" t="s">
        <v>64</v>
      </c>
      <c r="E5" s="14" t="s">
        <v>65</v>
      </c>
      <c r="F5" s="16">
        <v>0.74</v>
      </c>
      <c r="H5" s="16" t="s">
        <v>62</v>
      </c>
    </row>
    <row r="6" spans="2:8" ht="24.75" customHeight="1">
      <c r="B6" s="14" t="s">
        <v>16</v>
      </c>
      <c r="C6" s="15">
        <v>25</v>
      </c>
      <c r="D6" s="14" t="s">
        <v>51</v>
      </c>
      <c r="E6" s="14" t="s">
        <v>66</v>
      </c>
      <c r="F6" s="16">
        <v>0.61</v>
      </c>
      <c r="H6" s="16" t="s">
        <v>51</v>
      </c>
    </row>
    <row r="7" spans="2:8" ht="24.75" customHeight="1">
      <c r="B7" s="14" t="s">
        <v>67</v>
      </c>
      <c r="C7" s="15">
        <v>28</v>
      </c>
      <c r="D7" s="14" t="s">
        <v>64</v>
      </c>
      <c r="E7" s="14" t="s">
        <v>68</v>
      </c>
      <c r="F7" s="16">
        <v>0.57</v>
      </c>
      <c r="H7" s="16" t="s">
        <v>52</v>
      </c>
    </row>
    <row r="8" spans="2:8" ht="24.75" customHeight="1">
      <c r="B8" s="14" t="s">
        <v>22</v>
      </c>
      <c r="C8" s="15">
        <v>26</v>
      </c>
      <c r="D8" s="14" t="s">
        <v>52</v>
      </c>
      <c r="E8" s="14" t="s">
        <v>69</v>
      </c>
      <c r="F8" s="16">
        <v>0.36</v>
      </c>
      <c r="H8" s="16" t="s">
        <v>53</v>
      </c>
    </row>
    <row r="9" spans="2:6" ht="24.75" customHeight="1">
      <c r="B9" s="14" t="s">
        <v>25</v>
      </c>
      <c r="C9" s="15">
        <v>32</v>
      </c>
      <c r="D9" s="14" t="s">
        <v>62</v>
      </c>
      <c r="E9" s="14" t="s">
        <v>70</v>
      </c>
      <c r="F9" s="16">
        <v>0.41</v>
      </c>
    </row>
    <row r="10" spans="2:6" ht="24.75" customHeight="1">
      <c r="B10" s="14" t="s">
        <v>28</v>
      </c>
      <c r="C10" s="15">
        <v>22</v>
      </c>
      <c r="D10" s="14" t="s">
        <v>52</v>
      </c>
      <c r="E10" s="14" t="s">
        <v>68</v>
      </c>
      <c r="F10" s="16">
        <v>0.42</v>
      </c>
    </row>
    <row r="11" spans="2:6" ht="24.75" customHeight="1">
      <c r="B11" s="14" t="s">
        <v>31</v>
      </c>
      <c r="C11" s="15">
        <v>20</v>
      </c>
      <c r="D11" s="14" t="s">
        <v>62</v>
      </c>
      <c r="E11" s="14" t="s">
        <v>65</v>
      </c>
      <c r="F11" s="16">
        <v>0.62</v>
      </c>
    </row>
    <row r="12" spans="2:6" ht="24.75" customHeight="1">
      <c r="B12" s="14" t="s">
        <v>71</v>
      </c>
      <c r="C12" s="15">
        <v>34</v>
      </c>
      <c r="D12" s="14" t="s">
        <v>64</v>
      </c>
      <c r="E12" s="14" t="s">
        <v>70</v>
      </c>
      <c r="F12" s="16">
        <v>0.63</v>
      </c>
    </row>
    <row r="13" spans="2:6" ht="24.75" customHeight="1">
      <c r="B13" s="14" t="s">
        <v>35</v>
      </c>
      <c r="C13" s="15">
        <v>20</v>
      </c>
      <c r="D13" s="14" t="s">
        <v>51</v>
      </c>
      <c r="E13" s="14" t="s">
        <v>63</v>
      </c>
      <c r="F13" s="16">
        <v>0.39</v>
      </c>
    </row>
    <row r="14" spans="2:6" ht="24.75" customHeight="1">
      <c r="B14" s="14" t="s">
        <v>36</v>
      </c>
      <c r="C14" s="15">
        <v>22</v>
      </c>
      <c r="D14" s="14" t="s">
        <v>53</v>
      </c>
      <c r="E14" s="14" t="s">
        <v>66</v>
      </c>
      <c r="F14" s="16">
        <v>0.33</v>
      </c>
    </row>
    <row r="15" spans="2:6" ht="24.75" customHeight="1">
      <c r="B15" s="14" t="s">
        <v>37</v>
      </c>
      <c r="C15" s="15">
        <v>18</v>
      </c>
      <c r="D15" s="14" t="s">
        <v>52</v>
      </c>
      <c r="E15" s="14" t="s">
        <v>65</v>
      </c>
      <c r="F15" s="16">
        <v>0.57</v>
      </c>
    </row>
    <row r="16" spans="2:6" ht="24.75" customHeight="1">
      <c r="B16" s="14" t="s">
        <v>38</v>
      </c>
      <c r="C16" s="15">
        <v>27</v>
      </c>
      <c r="D16" s="14" t="s">
        <v>51</v>
      </c>
      <c r="E16" s="14" t="s">
        <v>68</v>
      </c>
      <c r="F16" s="16">
        <v>0.46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SheetLayoutView="100" workbookViewId="0" topLeftCell="A1">
      <selection activeCell="I2" sqref="I2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0" customWidth="1"/>
    <col min="19" max="255" width="9.140625" style="1" customWidth="1"/>
  </cols>
  <sheetData>
    <row r="1" spans="12:18" s="1" customFormat="1" ht="12.75">
      <c r="L1"/>
      <c r="M1"/>
      <c r="N1"/>
      <c r="O1"/>
      <c r="P1"/>
      <c r="Q1"/>
      <c r="R1"/>
    </row>
    <row r="2" spans="1:18" s="2" customFormat="1" ht="33.75" customHeigh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/>
      <c r="M2"/>
      <c r="N2"/>
      <c r="O2"/>
      <c r="P2"/>
      <c r="Q2"/>
      <c r="R2"/>
    </row>
    <row r="3" spans="2:18" s="1" customFormat="1" ht="18.75" customHeight="1">
      <c r="B3" s="4" t="s">
        <v>10</v>
      </c>
      <c r="C3" s="5" t="s">
        <v>72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/>
      <c r="M3"/>
      <c r="N3"/>
      <c r="O3"/>
      <c r="P3"/>
      <c r="Q3"/>
      <c r="R3"/>
    </row>
    <row r="4" spans="2:18" s="1" customFormat="1" ht="18.75" customHeight="1">
      <c r="B4" s="4" t="s">
        <v>13</v>
      </c>
      <c r="C4" s="5" t="s">
        <v>73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L4"/>
      <c r="M4"/>
      <c r="N4"/>
      <c r="O4"/>
      <c r="P4"/>
      <c r="Q4"/>
      <c r="R4"/>
    </row>
    <row r="5" spans="2:18" s="1" customFormat="1" ht="18.75" customHeight="1">
      <c r="B5" s="4" t="s">
        <v>16</v>
      </c>
      <c r="C5" s="5" t="s">
        <v>74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L5"/>
      <c r="M5"/>
      <c r="N5"/>
      <c r="O5"/>
      <c r="P5"/>
      <c r="Q5"/>
      <c r="R5"/>
    </row>
    <row r="6" spans="2:18" s="1" customFormat="1" ht="18.75" customHeight="1">
      <c r="B6" s="4" t="s">
        <v>19</v>
      </c>
      <c r="C6" s="5" t="s">
        <v>75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  <c r="L6"/>
      <c r="M6"/>
      <c r="N6"/>
      <c r="O6"/>
      <c r="P6"/>
      <c r="Q6"/>
      <c r="R6"/>
    </row>
    <row r="7" spans="2:18" s="1" customFormat="1" ht="18.75" customHeight="1">
      <c r="B7" s="4" t="s">
        <v>22</v>
      </c>
      <c r="C7" s="5" t="s">
        <v>76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  <c r="L7"/>
      <c r="M7"/>
      <c r="N7"/>
      <c r="O7"/>
      <c r="P7"/>
      <c r="Q7"/>
      <c r="R7"/>
    </row>
    <row r="8" spans="2:18" s="1" customFormat="1" ht="18.75" customHeight="1">
      <c r="B8" s="4" t="s">
        <v>25</v>
      </c>
      <c r="C8" s="5" t="s">
        <v>77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  <c r="L8"/>
      <c r="M8"/>
      <c r="N8"/>
      <c r="O8"/>
      <c r="P8"/>
      <c r="Q8"/>
      <c r="R8"/>
    </row>
    <row r="9" spans="2:18" s="1" customFormat="1" ht="18.75" customHeight="1">
      <c r="B9" s="4" t="s">
        <v>28</v>
      </c>
      <c r="C9" s="5" t="s">
        <v>78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  <c r="L9"/>
      <c r="M9"/>
      <c r="N9"/>
      <c r="O9"/>
      <c r="P9"/>
      <c r="Q9"/>
      <c r="R9"/>
    </row>
    <row r="10" spans="2:18" s="1" customFormat="1" ht="18.75" customHeight="1">
      <c r="B10" s="4" t="s">
        <v>31</v>
      </c>
      <c r="C10" s="5" t="s">
        <v>79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  <c r="L10"/>
      <c r="M10"/>
      <c r="N10"/>
      <c r="O10"/>
      <c r="P10"/>
      <c r="Q10"/>
      <c r="R10"/>
    </row>
    <row r="11" spans="2:18" s="1" customFormat="1" ht="18.75" customHeight="1">
      <c r="B11" s="4" t="s">
        <v>34</v>
      </c>
      <c r="C11" s="5" t="s">
        <v>80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  <c r="L11"/>
      <c r="M11"/>
      <c r="N11"/>
      <c r="O11"/>
      <c r="P11"/>
      <c r="Q11"/>
      <c r="R11"/>
    </row>
    <row r="12" spans="2:18" s="1" customFormat="1" ht="18.75" customHeight="1">
      <c r="B12" s="4" t="s">
        <v>35</v>
      </c>
      <c r="C12" s="5" t="s">
        <v>81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  <c r="L12"/>
      <c r="M12"/>
      <c r="N12"/>
      <c r="O12"/>
      <c r="P12"/>
      <c r="Q12"/>
      <c r="R12"/>
    </row>
    <row r="13" spans="2:18" s="1" customFormat="1" ht="18.75" customHeight="1">
      <c r="B13" s="4" t="s">
        <v>34</v>
      </c>
      <c r="C13" s="5" t="s">
        <v>80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  <c r="L13"/>
      <c r="M13"/>
      <c r="N13"/>
      <c r="O13"/>
      <c r="P13"/>
      <c r="Q13"/>
      <c r="R13"/>
    </row>
    <row r="14" spans="2:18" s="1" customFormat="1" ht="18.75" customHeight="1">
      <c r="B14" s="4" t="s">
        <v>37</v>
      </c>
      <c r="C14" s="5" t="s">
        <v>80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  <c r="L14"/>
      <c r="M14"/>
      <c r="N14"/>
      <c r="O14"/>
      <c r="P14"/>
      <c r="Q14"/>
      <c r="R14"/>
    </row>
    <row r="15" spans="2:18" s="1" customFormat="1" ht="18.75" customHeight="1">
      <c r="B15" s="4" t="s">
        <v>38</v>
      </c>
      <c r="C15" s="5" t="s">
        <v>82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  <c r="L15"/>
      <c r="M15"/>
      <c r="N15"/>
      <c r="O15"/>
      <c r="P15"/>
      <c r="Q15"/>
      <c r="R15"/>
    </row>
    <row r="16" spans="2:18" s="1" customFormat="1" ht="18.75" customHeight="1">
      <c r="B16" s="4" t="s">
        <v>39</v>
      </c>
      <c r="C16" s="5" t="s">
        <v>83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  <c r="L16"/>
      <c r="M16"/>
      <c r="N16"/>
      <c r="O16"/>
      <c r="P16"/>
      <c r="Q16"/>
      <c r="R16"/>
    </row>
    <row r="17" spans="2:18" s="1" customFormat="1" ht="18.75" customHeight="1">
      <c r="B17" s="4" t="s">
        <v>40</v>
      </c>
      <c r="C17" s="5" t="s">
        <v>84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  <c r="L17"/>
      <c r="M17"/>
      <c r="N17"/>
      <c r="O17"/>
      <c r="P17"/>
      <c r="Q17"/>
      <c r="R17"/>
    </row>
    <row r="18" spans="2:18" s="1" customFormat="1" ht="18.75" customHeight="1">
      <c r="B18" s="4" t="s">
        <v>41</v>
      </c>
      <c r="C18" s="5" t="s">
        <v>85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  <c r="L18"/>
      <c r="M18"/>
      <c r="N18"/>
      <c r="O18"/>
      <c r="P18"/>
      <c r="Q18"/>
      <c r="R18"/>
    </row>
    <row r="19" spans="2:18" s="1" customFormat="1" ht="18.75" customHeight="1">
      <c r="B19" s="4" t="s">
        <v>42</v>
      </c>
      <c r="C19" s="5" t="s">
        <v>86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  <c r="L19"/>
      <c r="M19"/>
      <c r="N19"/>
      <c r="O19"/>
      <c r="P19"/>
      <c r="Q19"/>
      <c r="R19"/>
    </row>
    <row r="20" spans="2:18" s="1" customFormat="1" ht="18.75" customHeight="1">
      <c r="B20" s="4" t="s">
        <v>43</v>
      </c>
      <c r="C20" s="5" t="s">
        <v>87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  <c r="L20"/>
      <c r="M20"/>
      <c r="N20"/>
      <c r="O20"/>
      <c r="P20"/>
      <c r="Q20"/>
      <c r="R20"/>
    </row>
    <row r="21" spans="2:18" s="1" customFormat="1" ht="18.75" customHeight="1">
      <c r="B21" s="4" t="s">
        <v>44</v>
      </c>
      <c r="C21" s="5" t="s">
        <v>88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  <c r="L21"/>
      <c r="M21"/>
      <c r="N21"/>
      <c r="O21"/>
      <c r="P21"/>
      <c r="Q21"/>
      <c r="R21"/>
    </row>
    <row r="22" spans="2:18" s="1" customFormat="1" ht="18.75" customHeight="1">
      <c r="B22" s="4" t="s">
        <v>45</v>
      </c>
      <c r="C22" s="5" t="s">
        <v>89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  <c r="L22"/>
      <c r="M22"/>
      <c r="N22"/>
      <c r="O22"/>
      <c r="P22"/>
      <c r="Q22"/>
      <c r="R22"/>
    </row>
    <row r="23" spans="2:18" s="1" customFormat="1" ht="18.75" customHeight="1">
      <c r="B23" s="4" t="s">
        <v>46</v>
      </c>
      <c r="C23" s="5" t="s">
        <v>90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  <c r="L23"/>
      <c r="M23"/>
      <c r="N23"/>
      <c r="O23"/>
      <c r="P23"/>
      <c r="Q23"/>
      <c r="R23"/>
    </row>
    <row r="24" spans="2:18" s="1" customFormat="1" ht="18.75" customHeight="1">
      <c r="B24" s="4" t="s">
        <v>47</v>
      </c>
      <c r="C24" s="5" t="s">
        <v>91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  <c r="L24"/>
      <c r="M24"/>
      <c r="N24"/>
      <c r="O24"/>
      <c r="P24"/>
      <c r="Q24"/>
      <c r="R24"/>
    </row>
    <row r="25" spans="3:18" s="1" customFormat="1" ht="12.75">
      <c r="C25"/>
      <c r="D25"/>
      <c r="E25"/>
      <c r="F25"/>
      <c r="G25"/>
      <c r="L25"/>
      <c r="M25"/>
      <c r="N25"/>
      <c r="O25"/>
      <c r="P25"/>
      <c r="Q25"/>
      <c r="R25"/>
    </row>
    <row r="26" spans="3:18" s="1" customFormat="1" ht="12.75">
      <c r="C26"/>
      <c r="D26"/>
      <c r="E26"/>
      <c r="F26"/>
      <c r="G26"/>
      <c r="L26"/>
      <c r="M26"/>
      <c r="N26"/>
      <c r="O26"/>
      <c r="P26"/>
      <c r="Q26"/>
      <c r="R26"/>
    </row>
    <row r="27" spans="3:18" s="1" customFormat="1" ht="12.75">
      <c r="C27"/>
      <c r="D27"/>
      <c r="E27"/>
      <c r="F27"/>
      <c r="G27"/>
      <c r="L27"/>
      <c r="M27"/>
      <c r="N27"/>
      <c r="O27"/>
      <c r="P27"/>
      <c r="Q27"/>
      <c r="R27"/>
    </row>
    <row r="28" spans="3:18" s="1" customFormat="1" ht="12.75">
      <c r="C28"/>
      <c r="D28"/>
      <c r="E28"/>
      <c r="F28"/>
      <c r="G28"/>
      <c r="L28"/>
      <c r="M28"/>
      <c r="N28"/>
      <c r="O28"/>
      <c r="P28"/>
      <c r="Q28"/>
      <c r="R28"/>
    </row>
  </sheetData>
  <sheetProtection/>
  <conditionalFormatting sqref="I3:I24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{317f0afa-950a-4d2b-9d4c-133955b05697}</x14:id>
        </ext>
      </extLst>
    </cfRule>
  </conditionalFormatting>
  <printOptions/>
  <pageMargins left="0.75" right="0.75" top="1" bottom="1" header="0.5" footer="0.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7f0afa-950a-4d2b-9d4c-133955b056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I3:I24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zoomScaleSheetLayoutView="100" workbookViewId="0" topLeftCell="A1">
      <selection activeCell="J3" sqref="J3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1" customWidth="1"/>
    <col min="19" max="255" width="9.140625" style="1" customWidth="1"/>
  </cols>
  <sheetData>
    <row r="1" s="1" customFormat="1" ht="12.75"/>
    <row r="2" spans="2:18" s="2" customFormat="1" ht="33.75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 s="3" t="s">
        <v>6</v>
      </c>
      <c r="M2" s="3" t="s">
        <v>8</v>
      </c>
      <c r="N2" s="3" t="s">
        <v>9</v>
      </c>
      <c r="O2" s="9"/>
      <c r="P2" s="3" t="s">
        <v>6</v>
      </c>
      <c r="Q2" s="3" t="s">
        <v>8</v>
      </c>
      <c r="R2" s="3" t="s">
        <v>9</v>
      </c>
    </row>
    <row r="3" spans="2:18" s="1" customFormat="1" ht="18.75" customHeight="1">
      <c r="B3" s="4" t="s">
        <v>10</v>
      </c>
      <c r="C3" s="5">
        <v>44633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 s="11" t="s">
        <v>92</v>
      </c>
      <c r="M3" s="11" t="s">
        <v>93</v>
      </c>
      <c r="N3" s="11" t="s">
        <v>94</v>
      </c>
      <c r="P3" s="11" t="s">
        <v>92</v>
      </c>
      <c r="Q3" s="11"/>
      <c r="R3" s="11"/>
    </row>
    <row r="4" spans="2:18" s="1" customFormat="1" ht="18.75" customHeight="1">
      <c r="B4" s="4" t="s">
        <v>13</v>
      </c>
      <c r="C4" s="5">
        <v>44625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P4" s="11"/>
      <c r="Q4" s="11" t="s">
        <v>93</v>
      </c>
      <c r="R4" s="11"/>
    </row>
    <row r="5" spans="2:18" s="1" customFormat="1" ht="18.75" customHeight="1">
      <c r="B5" s="4" t="s">
        <v>16</v>
      </c>
      <c r="C5" s="5">
        <v>44614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P5" s="11"/>
      <c r="Q5" s="11"/>
      <c r="R5" s="11" t="s">
        <v>94</v>
      </c>
    </row>
    <row r="6" spans="2:10" s="1" customFormat="1" ht="18.75" customHeight="1">
      <c r="B6" s="4" t="s">
        <v>19</v>
      </c>
      <c r="C6" s="5">
        <v>44636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</row>
    <row r="7" spans="2:10" s="1" customFormat="1" ht="18.75" customHeight="1">
      <c r="B7" s="4" t="s">
        <v>22</v>
      </c>
      <c r="C7" s="5">
        <v>44639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</row>
    <row r="8" spans="2:10" s="1" customFormat="1" ht="18.75" customHeight="1">
      <c r="B8" s="4" t="s">
        <v>25</v>
      </c>
      <c r="C8" s="5">
        <v>44641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</row>
    <row r="9" spans="2:10" s="1" customFormat="1" ht="18.75" customHeight="1">
      <c r="B9" s="4" t="s">
        <v>28</v>
      </c>
      <c r="C9" s="5">
        <v>44602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</row>
    <row r="10" spans="2:10" s="1" customFormat="1" ht="18.75" customHeight="1">
      <c r="B10" s="4" t="s">
        <v>31</v>
      </c>
      <c r="C10" s="5">
        <v>44598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</row>
    <row r="11" spans="2:10" s="1" customFormat="1" ht="18.75" customHeight="1">
      <c r="B11" s="4" t="s">
        <v>34</v>
      </c>
      <c r="C11" s="5">
        <v>44628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</row>
    <row r="12" spans="2:10" s="1" customFormat="1" ht="18.75" customHeight="1">
      <c r="B12" s="4" t="s">
        <v>35</v>
      </c>
      <c r="C12" s="5">
        <v>44593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</row>
    <row r="13" spans="2:10" s="1" customFormat="1" ht="18.75" customHeight="1">
      <c r="B13" s="4" t="s">
        <v>34</v>
      </c>
      <c r="C13" s="5">
        <v>44628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</row>
    <row r="14" spans="2:10" s="1" customFormat="1" ht="18.75" customHeight="1">
      <c r="B14" s="4" t="s">
        <v>37</v>
      </c>
      <c r="C14" s="5">
        <v>44628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</row>
    <row r="15" spans="2:10" s="1" customFormat="1" ht="18.75" customHeight="1">
      <c r="B15" s="4" t="s">
        <v>38</v>
      </c>
      <c r="C15" s="5">
        <v>44612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</row>
    <row r="16" spans="2:10" s="1" customFormat="1" ht="18.75" customHeight="1">
      <c r="B16" s="4" t="s">
        <v>39</v>
      </c>
      <c r="C16" s="5">
        <v>44622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</row>
    <row r="17" spans="2:10" s="1" customFormat="1" ht="18.75" customHeight="1">
      <c r="B17" s="4" t="s">
        <v>40</v>
      </c>
      <c r="C17" s="5">
        <v>44627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</row>
    <row r="18" spans="2:10" s="1" customFormat="1" ht="18.75" customHeight="1">
      <c r="B18" s="4" t="s">
        <v>41</v>
      </c>
      <c r="C18" s="5">
        <v>44623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</row>
    <row r="19" spans="2:10" s="1" customFormat="1" ht="18.75" customHeight="1">
      <c r="B19" s="4" t="s">
        <v>42</v>
      </c>
      <c r="C19" s="5">
        <v>44601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</row>
    <row r="20" spans="2:10" s="1" customFormat="1" ht="18.75" customHeight="1">
      <c r="B20" s="4" t="s">
        <v>43</v>
      </c>
      <c r="C20" s="5">
        <v>44607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</row>
    <row r="21" spans="2:10" s="1" customFormat="1" ht="18.75" customHeight="1">
      <c r="B21" s="4" t="s">
        <v>44</v>
      </c>
      <c r="C21" s="5">
        <v>44632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</row>
    <row r="22" spans="2:10" s="1" customFormat="1" ht="18.75" customHeight="1">
      <c r="B22" s="4" t="s">
        <v>45</v>
      </c>
      <c r="C22" s="5">
        <v>44596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</row>
    <row r="23" spans="2:10" s="1" customFormat="1" ht="18.75" customHeight="1">
      <c r="B23" s="4" t="s">
        <v>46</v>
      </c>
      <c r="C23" s="5">
        <v>44637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</row>
    <row r="24" spans="2:10" s="1" customFormat="1" ht="18.75" customHeight="1">
      <c r="B24" s="4" t="s">
        <v>47</v>
      </c>
      <c r="C24" s="5">
        <v>44631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</row>
    <row r="25" spans="3:7" s="1" customFormat="1" ht="12.75">
      <c r="C25"/>
      <c r="D25"/>
      <c r="E25"/>
      <c r="F25"/>
      <c r="G25"/>
    </row>
    <row r="26" spans="3:7" s="1" customFormat="1" ht="12.75">
      <c r="C26"/>
      <c r="D26"/>
      <c r="E26"/>
      <c r="F26"/>
      <c r="G26"/>
    </row>
    <row r="27" spans="3:7" s="1" customFormat="1" ht="12.75">
      <c r="C27"/>
      <c r="D27"/>
      <c r="E27"/>
      <c r="F27"/>
      <c r="G27"/>
    </row>
    <row r="28" spans="3:7" s="1" customFormat="1" ht="12.75">
      <c r="C28"/>
      <c r="D28"/>
      <c r="E28"/>
      <c r="F28"/>
      <c r="G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 Academy</cp:lastModifiedBy>
  <dcterms:created xsi:type="dcterms:W3CDTF">2022-03-29T04:05:18Z</dcterms:created>
  <dcterms:modified xsi:type="dcterms:W3CDTF">2022-06-24T11:16:44Z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KSOProductBuildV">
    <vt:lpwstr>1033-11.2.0.11156</vt:lpwstr>
  </property>
  <property fmtid="{D5CDD505-2E9C-101B-9397-08002B2CF9AE}" pid="4" name="I">
    <vt:lpwstr>653DC6609F9C41CEB0FD2AE062C22ACB</vt:lpwstr>
  </property>
</Properties>
</file>