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584" activeTab="1"/>
  </bookViews>
  <sheets>
    <sheet name="Sheet1" sheetId="1" r:id="rId1"/>
    <sheet name="Sheet2" sheetId="2" r:id="rId2"/>
  </sheets>
  <definedNames>
    <definedName name="_xlnm._FilterDatabase" localSheetId="1" hidden="1">Sheet2!$A$2:$I$4</definedName>
  </definedNames>
  <calcPr calcId="144525"/>
</workbook>
</file>

<file path=xl/sharedStrings.xml><?xml version="1.0" encoding="utf-8"?>
<sst xmlns="http://schemas.openxmlformats.org/spreadsheetml/2006/main" count="12" uniqueCount="12">
  <si>
    <t>Male Health Status Table</t>
  </si>
  <si>
    <t>Height (m)</t>
  </si>
  <si>
    <t>Height(cm)</t>
  </si>
  <si>
    <t xml:space="preserve">                             Conditions 
DATE</t>
  </si>
  <si>
    <t>WEIGHT (kg)</t>
  </si>
  <si>
    <t>BUST (cm)</t>
  </si>
  <si>
    <t>WAIST (cm)</t>
  </si>
  <si>
    <t>ARM (cm)</t>
  </si>
  <si>
    <t>Estimated lean body mass</t>
  </si>
  <si>
    <t>Estimated body fat weight</t>
  </si>
  <si>
    <t>Estimated body fat percentage</t>
  </si>
  <si>
    <t>Estimated body mass index (BMI)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</si>
</sst>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m/d/yyyy"/>
  </numFmts>
  <fonts count="31">
    <font>
      <sz val="11"/>
      <name val="Calibri"/>
      <charset val="134"/>
    </font>
    <font>
      <sz val="12"/>
      <name val="宋体"/>
      <charset val="134"/>
    </font>
    <font>
      <sz val="8"/>
      <name val="宋体"/>
      <charset val="134"/>
    </font>
    <font>
      <b/>
      <sz val="22"/>
      <color rgb="FF215968"/>
      <name val="Arial"/>
      <charset val="134"/>
    </font>
    <font>
      <sz val="10"/>
      <name val="Arial"/>
      <charset val="134"/>
    </font>
    <font>
      <b/>
      <sz val="18"/>
      <name val="Arial"/>
      <charset val="134"/>
    </font>
    <font>
      <b/>
      <sz val="9"/>
      <name val="Arial"/>
      <charset val="134"/>
    </font>
    <font>
      <b/>
      <sz val="10"/>
      <name val="Arial"/>
      <charset val="134"/>
    </font>
    <font>
      <b/>
      <sz val="9"/>
      <color rgb="FF36363D"/>
      <name val="Arial"/>
      <charset val="134"/>
    </font>
    <font>
      <sz val="8"/>
      <name val="Arial"/>
      <charset val="134"/>
    </font>
    <font>
      <sz val="8"/>
      <color rgb="FF000000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4" borderId="7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0" fillId="23" borderId="8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9" fillId="0" borderId="3" xfId="0" applyNumberFormat="1" applyFont="1" applyFill="1" applyBorder="1" applyAlignment="1">
      <alignment horizontal="left" vertical="center"/>
    </xf>
    <xf numFmtId="2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2" fontId="10" fillId="0" borderId="1" xfId="0" applyNumberFormat="1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left" vertical="center"/>
    </xf>
    <xf numFmtId="2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7444</xdr:colOff>
      <xdr:row>2</xdr:row>
      <xdr:rowOff>0</xdr:rowOff>
    </xdr:from>
    <xdr:to>
      <xdr:col>6</xdr:col>
      <xdr:colOff>674430</xdr:colOff>
      <xdr:row>4</xdr:row>
      <xdr:rowOff>0</xdr:rowOff>
    </xdr:to>
    <xdr:sp>
      <xdr:nvSpPr>
        <xdr:cNvPr id="2" name=" "/>
        <xdr:cNvSpPr txBox="1"/>
      </xdr:nvSpPr>
      <xdr:spPr>
        <a:xfrm>
          <a:off x="6985" y="1714500"/>
          <a:ext cx="6525260" cy="445770"/>
        </a:xfrm>
        <a:prstGeom prst="rect">
          <a:avLst/>
        </a:prstGeom>
        <a:solidFill>
          <a:srgbClr val="FFFFFF"/>
        </a:solidFill>
        <a:ln w="9525" cap="flat" cmpd="sng">
          <a:solidFill>
            <a:srgbClr val="C0C0C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27432" tIns="18288" rIns="0" bIns="18288" anchor="ctr" upright="1"/>
        <a:lstStyle/>
        <a:p>
          <a:pPr algn="l"/>
          <a:r>
            <a:rPr lang="en-US" altLang="zh-CN" sz="900">
              <a:solidFill>
                <a:srgbClr val="000000"/>
              </a:solidFill>
              <a:latin typeface="微软雅黑" panose="020B0503020204020204" charset="-122"/>
              <a:ea typeface="微软雅黑" panose="020B0503020204020204" charset="-122"/>
            </a:rPr>
            <a:t>Notice:You could change the data of Height Table on the right and the front five lines of the following table,then the data of the purple area will change automatically.</a:t>
          </a:r>
          <a:endParaRPr lang="en-US" altLang="zh-CN" sz="900">
            <a:solidFill>
              <a:srgbClr val="000000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4</xdr:col>
      <xdr:colOff>531954</xdr:colOff>
      <xdr:row>0</xdr:row>
      <xdr:rowOff>0</xdr:rowOff>
    </xdr:from>
    <xdr:to>
      <xdr:col>8</xdr:col>
      <xdr:colOff>516440</xdr:colOff>
      <xdr:row>1</xdr:row>
      <xdr:rowOff>1446510</xdr:rowOff>
    </xdr:to>
    <xdr:pic>
      <xdr:nvPicPr>
        <xdr:cNvPr id="3" name="图片 2" descr="sporty-people-running-marathon-park-illustration_1262-18978"/>
        <xdr:cNvPicPr/>
      </xdr:nvPicPr>
      <xdr:blipFill>
        <a:blip r:embed="rId1"/>
        <a:srcRect l="208" t="16184" r="-208" b="14444"/>
        <a:stretch>
          <a:fillRect/>
        </a:stretch>
      </xdr:blipFill>
      <xdr:spPr>
        <a:xfrm>
          <a:off x="4408170" y="0"/>
          <a:ext cx="4137660" cy="16109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zoomScale="107" zoomScaleNormal="107" workbookViewId="0">
      <selection activeCell="A6" sqref="A6"/>
    </sheetView>
  </sheetViews>
  <sheetFormatPr defaultColWidth="10" defaultRowHeight="15.6"/>
  <cols>
    <col min="1" max="1" width="16.8055555555556" style="1" customWidth="1"/>
    <col min="2" max="2" width="17.6388888888889" style="1" customWidth="1"/>
    <col min="3" max="3" width="10.2777777777778" style="1" customWidth="1"/>
    <col min="4" max="4" width="11.8055555555556" style="1" customWidth="1"/>
    <col min="5" max="5" width="10.2777777777778" style="1" customWidth="1"/>
    <col min="6" max="6" width="18.6111111111111" style="1" customWidth="1"/>
    <col min="7" max="7" width="16.1111111111111" style="1" customWidth="1"/>
    <col min="8" max="8" width="15.5555555555556" style="1" customWidth="1"/>
    <col min="9" max="9" width="15.9722222222222" style="1" customWidth="1"/>
    <col min="10" max="16384" width="10" style="1"/>
  </cols>
  <sheetData>
    <row r="1" s="1" customFormat="1" ht="13" customHeight="1" spans="1:9">
      <c r="A1" s="4"/>
      <c r="B1" s="4"/>
      <c r="C1" s="4"/>
      <c r="D1" s="4"/>
      <c r="E1" s="4"/>
      <c r="F1" s="4"/>
      <c r="G1" s="4"/>
      <c r="H1" s="4"/>
      <c r="I1" s="4"/>
    </row>
    <row r="2" s="2" customFormat="1" ht="122" customHeight="1" spans="1:9">
      <c r="A2" s="5" t="s">
        <v>0</v>
      </c>
      <c r="B2" s="5"/>
      <c r="C2" s="5"/>
      <c r="D2" s="5"/>
      <c r="E2" s="6"/>
      <c r="F2" s="6"/>
      <c r="G2" s="6"/>
      <c r="H2" s="6"/>
      <c r="I2" s="6"/>
    </row>
    <row r="3" s="2" customFormat="1" ht="23.1" customHeight="1" spans="1:9">
      <c r="A3" s="7"/>
      <c r="B3" s="8"/>
      <c r="C3" s="8"/>
      <c r="D3" s="8"/>
      <c r="E3" s="8"/>
      <c r="F3" s="8"/>
      <c r="G3" s="8"/>
      <c r="H3" s="9" t="s">
        <v>1</v>
      </c>
      <c r="I3" s="22">
        <v>1</v>
      </c>
    </row>
    <row r="4" s="2" customFormat="1" ht="12" customHeight="1" spans="1:9">
      <c r="A4" s="8"/>
      <c r="B4" s="8"/>
      <c r="C4" s="8"/>
      <c r="D4" s="8"/>
      <c r="E4" s="8"/>
      <c r="F4" s="8"/>
      <c r="G4" s="8"/>
      <c r="H4" s="9" t="s">
        <v>2</v>
      </c>
      <c r="I4" s="23">
        <v>83.8</v>
      </c>
    </row>
    <row r="5" s="2" customFormat="1" ht="9" customHeight="1" spans="1:9">
      <c r="A5" s="10"/>
      <c r="B5" s="8"/>
      <c r="C5" s="8"/>
      <c r="D5" s="8"/>
      <c r="E5" s="8"/>
      <c r="F5" s="8"/>
      <c r="G5" s="8"/>
      <c r="H5" s="11"/>
      <c r="I5" s="11"/>
    </row>
    <row r="6" s="2" customFormat="1" ht="39" customHeight="1" spans="1:9">
      <c r="A6" s="12" t="s">
        <v>3</v>
      </c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</row>
    <row r="7" s="3" customFormat="1" ht="10.2" spans="1:9">
      <c r="A7" s="15">
        <v>43626</v>
      </c>
      <c r="B7" s="16">
        <v>90.718</v>
      </c>
      <c r="C7" s="16">
        <v>106.68</v>
      </c>
      <c r="D7" s="16">
        <v>91.44</v>
      </c>
      <c r="E7" s="17">
        <v>86.36</v>
      </c>
      <c r="F7" s="18">
        <f t="shared" ref="F7:F32" si="0">((((B7/0.45359)*1.082)+94.42)-((D7/2.54)*4.15))*0.45359</f>
        <v>73.2184978</v>
      </c>
      <c r="G7" s="18">
        <f t="shared" ref="G7:G32" si="1">B7-F7</f>
        <v>17.4995022</v>
      </c>
      <c r="H7" s="18">
        <f t="shared" ref="H7:H32" si="2">(G7*100)/B7</f>
        <v>19.29</v>
      </c>
      <c r="I7" s="18">
        <f>B7/(($I$3+($I$4/100))^2)</f>
        <v>26.8535961286396</v>
      </c>
    </row>
    <row r="8" s="3" customFormat="1" ht="10.2" spans="1:9">
      <c r="A8" s="19">
        <v>43627</v>
      </c>
      <c r="B8" s="20">
        <v>90.718</v>
      </c>
      <c r="C8" s="20">
        <v>106.68</v>
      </c>
      <c r="D8" s="20">
        <v>91.44</v>
      </c>
      <c r="E8" s="21">
        <v>86.36</v>
      </c>
      <c r="F8" s="18">
        <f t="shared" si="0"/>
        <v>73.2184978</v>
      </c>
      <c r="G8" s="18">
        <f t="shared" si="1"/>
        <v>17.4995022</v>
      </c>
      <c r="H8" s="18">
        <f t="shared" si="2"/>
        <v>19.29</v>
      </c>
      <c r="I8" s="18">
        <f>B8/(($I$3+($I$4/100))^2)</f>
        <v>26.8535961286396</v>
      </c>
    </row>
    <row r="9" s="3" customFormat="1" ht="10.2" spans="1:9">
      <c r="A9" s="19">
        <v>43628</v>
      </c>
      <c r="B9" s="16">
        <v>90.264</v>
      </c>
      <c r="C9" s="16">
        <v>106.68</v>
      </c>
      <c r="D9" s="16">
        <v>90.17</v>
      </c>
      <c r="E9" s="17">
        <v>85.34</v>
      </c>
      <c r="F9" s="18">
        <f t="shared" si="0"/>
        <v>73.66846905</v>
      </c>
      <c r="G9" s="18">
        <f t="shared" si="1"/>
        <v>16.59553095</v>
      </c>
      <c r="H9" s="18">
        <f t="shared" si="2"/>
        <v>18.3855478928477</v>
      </c>
      <c r="I9" s="18">
        <f>B9/(($I$3+($I$4/100))^2)</f>
        <v>26.719206783169</v>
      </c>
    </row>
    <row r="10" s="3" customFormat="1" ht="10.2" spans="1:9">
      <c r="A10" s="19">
        <v>43629</v>
      </c>
      <c r="B10" s="20">
        <v>90.264</v>
      </c>
      <c r="C10" s="20">
        <v>106.68</v>
      </c>
      <c r="D10" s="20">
        <v>88.9</v>
      </c>
      <c r="E10" s="21">
        <v>83.82</v>
      </c>
      <c r="F10" s="18">
        <f t="shared" si="0"/>
        <v>74.6096683</v>
      </c>
      <c r="G10" s="18">
        <f t="shared" si="1"/>
        <v>15.6543317</v>
      </c>
      <c r="H10" s="18">
        <f t="shared" si="2"/>
        <v>17.3428295887619</v>
      </c>
      <c r="I10" s="18">
        <f>B10/(($I$3+($I$4/100))^2)</f>
        <v>26.719206783169</v>
      </c>
    </row>
    <row r="11" s="3" customFormat="1" ht="10.2" spans="1:9">
      <c r="A11" s="19">
        <v>43630</v>
      </c>
      <c r="B11" s="16">
        <v>89.81</v>
      </c>
      <c r="C11" s="16">
        <v>107.95</v>
      </c>
      <c r="D11" s="16">
        <v>88.9</v>
      </c>
      <c r="E11" s="17">
        <v>83.82</v>
      </c>
      <c r="F11" s="18">
        <f t="shared" si="0"/>
        <v>74.1184403</v>
      </c>
      <c r="G11" s="18">
        <f t="shared" si="1"/>
        <v>15.6915597</v>
      </c>
      <c r="H11" s="18">
        <f t="shared" si="2"/>
        <v>17.4719515644137</v>
      </c>
      <c r="I11" s="18">
        <f>B11/(($I$3+($I$4/100))^2)</f>
        <v>26.5848174376984</v>
      </c>
    </row>
    <row r="12" s="3" customFormat="1" ht="10.2" spans="1:9">
      <c r="A12" s="19">
        <v>43631</v>
      </c>
      <c r="B12" s="20">
        <v>89.357</v>
      </c>
      <c r="C12" s="20">
        <v>107.95</v>
      </c>
      <c r="D12" s="20">
        <v>88.9</v>
      </c>
      <c r="E12" s="21">
        <v>83.82</v>
      </c>
      <c r="F12" s="18">
        <f t="shared" si="0"/>
        <v>73.6282943</v>
      </c>
      <c r="G12" s="18">
        <f t="shared" si="1"/>
        <v>15.7287057</v>
      </c>
      <c r="H12" s="18">
        <f t="shared" si="2"/>
        <v>17.6020968698591</v>
      </c>
      <c r="I12" s="18">
        <f>B12/(($I$3+($I$4/100))^2)</f>
        <v>26.450724104002</v>
      </c>
    </row>
    <row r="13" s="3" customFormat="1" ht="10.2" spans="1:9">
      <c r="A13" s="19">
        <v>43632</v>
      </c>
      <c r="B13" s="16">
        <v>89.357</v>
      </c>
      <c r="C13" s="16">
        <v>107.95</v>
      </c>
      <c r="D13" s="16">
        <v>88.9</v>
      </c>
      <c r="E13" s="17">
        <v>83.82</v>
      </c>
      <c r="F13" s="18">
        <f t="shared" si="0"/>
        <v>73.6282943</v>
      </c>
      <c r="G13" s="18">
        <f t="shared" si="1"/>
        <v>15.7287057</v>
      </c>
      <c r="H13" s="18">
        <f t="shared" si="2"/>
        <v>17.6020968698591</v>
      </c>
      <c r="I13" s="18">
        <f>B13/(($I$3+($I$4/100))^2)</f>
        <v>26.450724104002</v>
      </c>
    </row>
    <row r="14" s="3" customFormat="1" ht="10.2" spans="1:9">
      <c r="A14" s="19">
        <v>43633</v>
      </c>
      <c r="B14" s="20">
        <v>88.903</v>
      </c>
      <c r="C14" s="20">
        <v>107.95</v>
      </c>
      <c r="D14" s="20">
        <v>87.63</v>
      </c>
      <c r="E14" s="21">
        <v>83.82</v>
      </c>
      <c r="F14" s="18">
        <f t="shared" si="0"/>
        <v>74.07826555</v>
      </c>
      <c r="G14" s="18">
        <f t="shared" si="1"/>
        <v>14.82473445</v>
      </c>
      <c r="H14" s="18">
        <f t="shared" si="2"/>
        <v>16.6751790715724</v>
      </c>
      <c r="I14" s="18">
        <f>B14/(($I$3+($I$4/100))^2)</f>
        <v>26.3163347585314</v>
      </c>
    </row>
    <row r="15" s="3" customFormat="1" ht="10.2" spans="1:9">
      <c r="A15" s="19">
        <v>43634</v>
      </c>
      <c r="B15" s="16">
        <v>88.903</v>
      </c>
      <c r="C15" s="16">
        <v>107.95</v>
      </c>
      <c r="D15" s="16">
        <v>87.63</v>
      </c>
      <c r="E15" s="17">
        <v>83.82</v>
      </c>
      <c r="F15" s="18">
        <f t="shared" si="0"/>
        <v>74.07826555</v>
      </c>
      <c r="G15" s="18">
        <f t="shared" si="1"/>
        <v>14.82473445</v>
      </c>
      <c r="H15" s="18">
        <f t="shared" si="2"/>
        <v>16.6751790715724</v>
      </c>
      <c r="I15" s="18">
        <f>B15/(($I$3+($I$4/100))^2)</f>
        <v>26.3163347585314</v>
      </c>
    </row>
    <row r="16" s="3" customFormat="1" ht="10.2" spans="1:9">
      <c r="A16" s="19">
        <v>43635</v>
      </c>
      <c r="B16" s="20">
        <v>88.45</v>
      </c>
      <c r="C16" s="20">
        <v>107.95</v>
      </c>
      <c r="D16" s="20">
        <v>87.63</v>
      </c>
      <c r="E16" s="21">
        <v>83.82</v>
      </c>
      <c r="F16" s="18">
        <f t="shared" si="0"/>
        <v>73.58811955</v>
      </c>
      <c r="G16" s="18">
        <f t="shared" si="1"/>
        <v>14.86188045</v>
      </c>
      <c r="H16" s="18">
        <f t="shared" si="2"/>
        <v>16.8025782362917</v>
      </c>
      <c r="I16" s="18">
        <f>B16/(($I$3+($I$4/100))^2)</f>
        <v>26.1822414248349</v>
      </c>
    </row>
    <row r="17" s="3" customFormat="1" ht="10.2" spans="1:9">
      <c r="A17" s="19">
        <v>43636</v>
      </c>
      <c r="B17" s="16">
        <v>87.54</v>
      </c>
      <c r="C17" s="16">
        <v>107.95</v>
      </c>
      <c r="D17" s="16">
        <v>87.63</v>
      </c>
      <c r="E17" s="17">
        <v>83.82</v>
      </c>
      <c r="F17" s="18">
        <f t="shared" si="0"/>
        <v>72.60349955</v>
      </c>
      <c r="G17" s="18">
        <f t="shared" si="1"/>
        <v>14.93650045</v>
      </c>
      <c r="H17" s="18">
        <f t="shared" si="2"/>
        <v>17.062486234864</v>
      </c>
      <c r="I17" s="18">
        <f>B17/(($I$3+($I$4/100))^2)</f>
        <v>25.9128707103454</v>
      </c>
    </row>
    <row r="18" s="3" customFormat="1" ht="10.2" spans="1:9">
      <c r="A18" s="19">
        <v>43637</v>
      </c>
      <c r="B18" s="20">
        <v>86.64</v>
      </c>
      <c r="C18" s="20">
        <v>107.95</v>
      </c>
      <c r="D18" s="20">
        <v>87.63</v>
      </c>
      <c r="E18" s="21">
        <v>83.82</v>
      </c>
      <c r="F18" s="18">
        <f t="shared" si="0"/>
        <v>71.62969955</v>
      </c>
      <c r="G18" s="18">
        <f t="shared" si="1"/>
        <v>15.01030045</v>
      </c>
      <c r="H18" s="18">
        <f t="shared" si="2"/>
        <v>17.3249081832872</v>
      </c>
      <c r="I18" s="18">
        <f>B18/(($I$3+($I$4/100))^2)</f>
        <v>25.6464601135975</v>
      </c>
    </row>
    <row r="19" s="3" customFormat="1" ht="10.2" spans="1:9">
      <c r="A19" s="19">
        <v>43638</v>
      </c>
      <c r="B19" s="16">
        <v>86.18</v>
      </c>
      <c r="C19" s="16">
        <v>107.95</v>
      </c>
      <c r="D19" s="16">
        <v>87.63</v>
      </c>
      <c r="E19" s="17">
        <v>83.82</v>
      </c>
      <c r="F19" s="18">
        <f t="shared" si="0"/>
        <v>71.13197955</v>
      </c>
      <c r="G19" s="18">
        <f t="shared" si="1"/>
        <v>15.04802045</v>
      </c>
      <c r="H19" s="18">
        <f t="shared" si="2"/>
        <v>17.4611516012996</v>
      </c>
      <c r="I19" s="18">
        <f>B19/(($I$3+($I$4/100))^2)</f>
        <v>25.5102946974819</v>
      </c>
    </row>
    <row r="20" s="3" customFormat="1" ht="10.2" spans="1:9">
      <c r="A20" s="19">
        <v>43639</v>
      </c>
      <c r="B20" s="20">
        <v>86.18</v>
      </c>
      <c r="C20" s="20">
        <v>109.22</v>
      </c>
      <c r="D20" s="20">
        <v>87.63</v>
      </c>
      <c r="E20" s="21">
        <v>83.82</v>
      </c>
      <c r="F20" s="18">
        <f t="shared" si="0"/>
        <v>71.13197955</v>
      </c>
      <c r="G20" s="18">
        <f t="shared" si="1"/>
        <v>15.04802045</v>
      </c>
      <c r="H20" s="18">
        <f t="shared" si="2"/>
        <v>17.4611516012996</v>
      </c>
      <c r="I20" s="18">
        <f>B20/(($I$3+($I$4/100))^2)</f>
        <v>25.5102946974819</v>
      </c>
    </row>
    <row r="21" s="3" customFormat="1" ht="10.2" spans="1:9">
      <c r="A21" s="19">
        <v>43640</v>
      </c>
      <c r="B21" s="16">
        <v>86.18</v>
      </c>
      <c r="C21" s="16">
        <v>109.22</v>
      </c>
      <c r="D21" s="16">
        <v>87.63</v>
      </c>
      <c r="E21" s="17">
        <v>83.82</v>
      </c>
      <c r="F21" s="18">
        <f t="shared" si="0"/>
        <v>71.13197955</v>
      </c>
      <c r="G21" s="18">
        <f t="shared" si="1"/>
        <v>15.04802045</v>
      </c>
      <c r="H21" s="18">
        <f t="shared" si="2"/>
        <v>17.4611516012996</v>
      </c>
      <c r="I21" s="18">
        <f>B21/(($I$3+($I$4/100))^2)</f>
        <v>25.5102946974819</v>
      </c>
    </row>
    <row r="22" s="3" customFormat="1" ht="10.2" spans="1:9">
      <c r="A22" s="19">
        <v>43641</v>
      </c>
      <c r="B22" s="20">
        <v>85.73</v>
      </c>
      <c r="C22" s="20">
        <v>109.22</v>
      </c>
      <c r="D22" s="20">
        <v>86.36</v>
      </c>
      <c r="E22" s="21">
        <v>81.28</v>
      </c>
      <c r="F22" s="18">
        <f t="shared" si="0"/>
        <v>71.5862788</v>
      </c>
      <c r="G22" s="18">
        <f t="shared" si="1"/>
        <v>14.1437212</v>
      </c>
      <c r="H22" s="18">
        <f t="shared" si="2"/>
        <v>16.49798343637</v>
      </c>
      <c r="I22" s="18">
        <f>B22/(($I$3+($I$4/100))^2)</f>
        <v>25.3770893991079</v>
      </c>
    </row>
    <row r="23" s="3" customFormat="1" ht="10.2" spans="1:9">
      <c r="A23" s="19">
        <v>43642</v>
      </c>
      <c r="B23" s="16">
        <v>85.73</v>
      </c>
      <c r="C23" s="16">
        <v>109.22</v>
      </c>
      <c r="D23" s="16">
        <v>86.36</v>
      </c>
      <c r="E23" s="17">
        <v>81.28</v>
      </c>
      <c r="F23" s="18">
        <f t="shared" si="0"/>
        <v>71.5862788</v>
      </c>
      <c r="G23" s="18">
        <f t="shared" si="1"/>
        <v>14.1437212</v>
      </c>
      <c r="H23" s="18">
        <f t="shared" si="2"/>
        <v>16.49798343637</v>
      </c>
      <c r="I23" s="18">
        <f>B23/(($I$3+($I$4/100))^2)</f>
        <v>25.3770893991079</v>
      </c>
    </row>
    <row r="24" s="3" customFormat="1" ht="10.2" spans="1:9">
      <c r="A24" s="19">
        <v>43643</v>
      </c>
      <c r="B24" s="20">
        <v>86.18</v>
      </c>
      <c r="C24" s="20">
        <v>109.22</v>
      </c>
      <c r="D24" s="20">
        <v>86.36</v>
      </c>
      <c r="E24" s="21">
        <v>83.82</v>
      </c>
      <c r="F24" s="18">
        <f t="shared" si="0"/>
        <v>72.0731788</v>
      </c>
      <c r="G24" s="18">
        <f t="shared" si="1"/>
        <v>14.1068212</v>
      </c>
      <c r="H24" s="18">
        <f t="shared" si="2"/>
        <v>16.3690197261546</v>
      </c>
      <c r="I24" s="18">
        <f>B24/(($I$3+($I$4/100))^2)</f>
        <v>25.5102946974819</v>
      </c>
    </row>
    <row r="25" s="3" customFormat="1" ht="10.2" spans="1:9">
      <c r="A25" s="19">
        <v>43644</v>
      </c>
      <c r="B25" s="16">
        <v>87.09</v>
      </c>
      <c r="C25" s="16">
        <v>109.22</v>
      </c>
      <c r="D25" s="16">
        <v>86.36</v>
      </c>
      <c r="E25" s="17">
        <v>83.82</v>
      </c>
      <c r="F25" s="18">
        <f t="shared" si="0"/>
        <v>73.0577988</v>
      </c>
      <c r="G25" s="18">
        <f t="shared" si="1"/>
        <v>14.0322012</v>
      </c>
      <c r="H25" s="18">
        <f t="shared" si="2"/>
        <v>16.1122990010334</v>
      </c>
      <c r="I25" s="18">
        <f>B25/(($I$3+($I$4/100))^2)</f>
        <v>25.7796654119714</v>
      </c>
    </row>
    <row r="26" s="3" customFormat="1" ht="10.2" spans="1:9">
      <c r="A26" s="19">
        <v>43645</v>
      </c>
      <c r="B26" s="20">
        <v>86.64</v>
      </c>
      <c r="C26" s="20">
        <v>109.22</v>
      </c>
      <c r="D26" s="20">
        <v>86.36</v>
      </c>
      <c r="E26" s="21">
        <v>81.28</v>
      </c>
      <c r="F26" s="18">
        <f t="shared" si="0"/>
        <v>72.5708988</v>
      </c>
      <c r="G26" s="18">
        <f t="shared" si="1"/>
        <v>14.0691012</v>
      </c>
      <c r="H26" s="18">
        <f t="shared" si="2"/>
        <v>16.2385747922438</v>
      </c>
      <c r="I26" s="18">
        <f>B26/(($I$3+($I$4/100))^2)</f>
        <v>25.6464601135975</v>
      </c>
    </row>
    <row r="27" s="3" customFormat="1" ht="10.2" spans="1:9">
      <c r="A27" s="19">
        <v>43646</v>
      </c>
      <c r="B27" s="16">
        <v>86.64</v>
      </c>
      <c r="C27" s="16">
        <v>109.22</v>
      </c>
      <c r="D27" s="16">
        <v>86.36</v>
      </c>
      <c r="E27" s="17">
        <v>81.28</v>
      </c>
      <c r="F27" s="18">
        <f t="shared" si="0"/>
        <v>72.5708988</v>
      </c>
      <c r="G27" s="18">
        <f t="shared" si="1"/>
        <v>14.0691012</v>
      </c>
      <c r="H27" s="18">
        <f t="shared" si="2"/>
        <v>16.2385747922438</v>
      </c>
      <c r="I27" s="18">
        <f>B27/(($I$3+($I$4/100))^2)</f>
        <v>25.6464601135975</v>
      </c>
    </row>
    <row r="28" s="3" customFormat="1" ht="10.2" spans="1:9">
      <c r="A28" s="19">
        <v>43647</v>
      </c>
      <c r="B28" s="20">
        <v>87.09</v>
      </c>
      <c r="C28" s="20">
        <v>109.22</v>
      </c>
      <c r="D28" s="20">
        <v>86.36</v>
      </c>
      <c r="E28" s="21">
        <v>83.82</v>
      </c>
      <c r="F28" s="18">
        <f t="shared" si="0"/>
        <v>73.0577988</v>
      </c>
      <c r="G28" s="18">
        <f t="shared" si="1"/>
        <v>14.0322012</v>
      </c>
      <c r="H28" s="18">
        <f t="shared" si="2"/>
        <v>16.1122990010334</v>
      </c>
      <c r="I28" s="18">
        <f>B28/(($I$3+($I$4/100))^2)</f>
        <v>25.7796654119714</v>
      </c>
    </row>
    <row r="29" s="3" customFormat="1" ht="10.2" spans="1:9">
      <c r="A29" s="19">
        <v>43648</v>
      </c>
      <c r="B29" s="16">
        <v>87.09</v>
      </c>
      <c r="C29" s="16">
        <v>109.22</v>
      </c>
      <c r="D29" s="16">
        <v>86.36</v>
      </c>
      <c r="E29" s="17">
        <v>83.82</v>
      </c>
      <c r="F29" s="18">
        <f t="shared" si="0"/>
        <v>73.0577988</v>
      </c>
      <c r="G29" s="18">
        <f t="shared" si="1"/>
        <v>14.0322012</v>
      </c>
      <c r="H29" s="18">
        <f t="shared" si="2"/>
        <v>16.1122990010334</v>
      </c>
      <c r="I29" s="18">
        <f>B29/(($I$3+($I$4/100))^2)</f>
        <v>25.7796654119714</v>
      </c>
    </row>
    <row r="30" s="3" customFormat="1" ht="10.2" spans="1:9">
      <c r="A30" s="19">
        <v>43649</v>
      </c>
      <c r="B30" s="20">
        <v>87.54</v>
      </c>
      <c r="C30" s="20">
        <v>109.22</v>
      </c>
      <c r="D30" s="20">
        <v>86.36</v>
      </c>
      <c r="E30" s="21">
        <v>83.82</v>
      </c>
      <c r="F30" s="18">
        <f t="shared" si="0"/>
        <v>73.5446988</v>
      </c>
      <c r="G30" s="18">
        <f t="shared" si="1"/>
        <v>13.9953012</v>
      </c>
      <c r="H30" s="18">
        <f t="shared" si="2"/>
        <v>15.98732145305</v>
      </c>
      <c r="I30" s="18">
        <f>B30/(($I$3+($I$4/100))^2)</f>
        <v>25.9128707103454</v>
      </c>
    </row>
    <row r="31" s="3" customFormat="1" ht="10.2" spans="1:9">
      <c r="A31" s="19">
        <v>43650</v>
      </c>
      <c r="B31" s="16">
        <v>87.54</v>
      </c>
      <c r="C31" s="16">
        <v>109.22</v>
      </c>
      <c r="D31" s="16">
        <v>86.36</v>
      </c>
      <c r="E31" s="17">
        <v>83.82</v>
      </c>
      <c r="F31" s="18">
        <f t="shared" si="0"/>
        <v>73.5446988</v>
      </c>
      <c r="G31" s="18">
        <f t="shared" si="1"/>
        <v>13.9953012</v>
      </c>
      <c r="H31" s="18">
        <f t="shared" si="2"/>
        <v>15.98732145305</v>
      </c>
      <c r="I31" s="18">
        <f>B31/(($I$3+($I$4/100))^2)</f>
        <v>25.9128707103454</v>
      </c>
    </row>
    <row r="32" s="3" customFormat="1" ht="10.2" spans="1:9">
      <c r="A32" s="19">
        <v>43651</v>
      </c>
      <c r="B32" s="20">
        <v>87.09</v>
      </c>
      <c r="C32" s="20">
        <v>109.22</v>
      </c>
      <c r="D32" s="20">
        <v>86.36</v>
      </c>
      <c r="E32" s="21">
        <v>83.82</v>
      </c>
      <c r="F32" s="18">
        <f t="shared" si="0"/>
        <v>73.0577988</v>
      </c>
      <c r="G32" s="18">
        <f t="shared" si="1"/>
        <v>14.0322012</v>
      </c>
      <c r="H32" s="18">
        <f t="shared" si="2"/>
        <v>16.1122990010334</v>
      </c>
      <c r="I32" s="18">
        <f>B32/(($I$3+($I$4/100))^2)</f>
        <v>25.7796654119714</v>
      </c>
    </row>
  </sheetData>
  <mergeCells count="1">
    <mergeCell ref="A2:D2"/>
  </mergeCells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张天雷</dc:creator>
  <cp:lastModifiedBy>WPS</cp:lastModifiedBy>
  <dcterms:created xsi:type="dcterms:W3CDTF">2008-07-31T04:08:00Z</dcterms:created>
  <dcterms:modified xsi:type="dcterms:W3CDTF">2021-11-10T08:27:27Z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87BA2413993749B6A86F74793310BDE9</vt:lpwstr>
  </property>
  <property fmtid="{D5CDD505-2E9C-101B-9397-08002B2CF9AE}" pid="3" name="KSOProductBuildVer">
    <vt:lpwstr>1033-11.2.0.10323</vt:lpwstr>
  </property>
</Properties>
</file>