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ortada" sheetId="1" state="visible" r:id="rId2"/>
    <sheet name="Registro" sheetId="2" state="visible" r:id="rId3"/>
    <sheet name="Resumen Categorías" sheetId="3" state="visible" r:id="rId4"/>
    <sheet name="Presupuesto" sheetId="4" state="visible" r:id="rId5"/>
    <sheet name="Dashboard" sheetId="5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<sst xmlns="http://schemas.openxmlformats.org/spreadsheetml/2006/main" count="195" uniqueCount="114">
  <si>
    <t xml:space="preserve">PLANTILLA DE CONTROL DE GASTOS PERSONALES</t>
  </si>
  <si>
    <t xml:space="preserve">Registra, analiza y controla tus finanzas personales de forma sencilla</t>
  </si>
  <si>
    <t xml:space="preserve">📋 INSTRUCCIONES DE USO</t>
  </si>
  <si>
    <t xml:space="preserve">1. Registro de Gastos</t>
  </si>
  <si>
    <t xml:space="preserve">Ingresa tus gastos diarios con fecha, categoría, descripción e importe</t>
  </si>
  <si>
    <t xml:space="preserve">2. Resumen por Categoría</t>
  </si>
  <si>
    <t xml:space="preserve">Visualiza el total gastado en cada categoría con gráficos automáticos</t>
  </si>
  <si>
    <t xml:space="preserve">3. Presupuesto Mensual</t>
  </si>
  <si>
    <t xml:space="preserve">Compara tu presupuesto planificado con los gastos reales</t>
  </si>
  <si>
    <t xml:space="preserve">4. Dashboard</t>
  </si>
  <si>
    <t xml:space="preserve">Obtén una visión general de tu situación financiera</t>
  </si>
  <si>
    <t xml:space="preserve">📑 ÍNDICE DE HOJAS</t>
  </si>
  <si>
    <t xml:space="preserve">Hoja</t>
  </si>
  <si>
    <t xml:space="preserve">Descripción</t>
  </si>
  <si>
    <t xml:space="preserve">Registro</t>
  </si>
  <si>
    <t xml:space="preserve">Registro detallado de todos los gastos</t>
  </si>
  <si>
    <t xml:space="preserve">Resumen Categorías</t>
  </si>
  <si>
    <t xml:space="preserve">Totales por categoría con gráfico</t>
  </si>
  <si>
    <t xml:space="preserve">Presupuesto</t>
  </si>
  <si>
    <t xml:space="preserve">Comparación presupuesto vs. real</t>
  </si>
  <si>
    <t xml:space="preserve">Dashboard</t>
  </si>
  <si>
    <t xml:space="preserve">Resumen ejecutivo de finanzas</t>
  </si>
  <si>
    <t xml:space="preserve">💡 CONSEJO</t>
  </si>
  <si>
    <t xml:space="preserve">Actualiza tus gastos regularmente para mantener un control preciso de tus finanzas. Las fórmulas se actualizarán automáticamente.</t>
  </si>
  <si>
    <t xml:space="preserve">REGISTRO DE GASTOS</t>
  </si>
  <si>
    <t xml:space="preserve">Fecha</t>
  </si>
  <si>
    <t xml:space="preserve">Categoría</t>
  </si>
  <si>
    <t xml:space="preserve">Importe (€)</t>
  </si>
  <si>
    <t xml:space="preserve">Método de Pago</t>
  </si>
  <si>
    <t xml:space="preserve">01/01/2025</t>
  </si>
  <si>
    <t xml:space="preserve">Otros</t>
  </si>
  <si>
    <t xml:space="preserve">Imprevistos</t>
  </si>
  <si>
    <t xml:space="preserve">Efectivo</t>
  </si>
  <si>
    <t xml:space="preserve">02/01/2025</t>
  </si>
  <si>
    <t xml:space="preserve">Educación</t>
  </si>
  <si>
    <t xml:space="preserve">Curso online</t>
  </si>
  <si>
    <t xml:space="preserve">Tarjeta</t>
  </si>
  <si>
    <t xml:space="preserve">03/01/2025</t>
  </si>
  <si>
    <t xml:space="preserve">Entretenimiento</t>
  </si>
  <si>
    <t xml:space="preserve">Concierto</t>
  </si>
  <si>
    <t xml:space="preserve">04/01/2025</t>
  </si>
  <si>
    <t xml:space="preserve">Vivienda</t>
  </si>
  <si>
    <t xml:space="preserve">Agua</t>
  </si>
  <si>
    <t xml:space="preserve">05/01/2025</t>
  </si>
  <si>
    <t xml:space="preserve">Alquiler</t>
  </si>
  <si>
    <t xml:space="preserve">06/01/2025</t>
  </si>
  <si>
    <t xml:space="preserve">Transporte</t>
  </si>
  <si>
    <t xml:space="preserve">Taxi</t>
  </si>
  <si>
    <t xml:space="preserve">07/01/2025</t>
  </si>
  <si>
    <t xml:space="preserve">Streaming</t>
  </si>
  <si>
    <t xml:space="preserve">08/01/2025</t>
  </si>
  <si>
    <t xml:space="preserve">Cine</t>
  </si>
  <si>
    <t xml:space="preserve">Transferencia</t>
  </si>
  <si>
    <t xml:space="preserve">09/01/2025</t>
  </si>
  <si>
    <t xml:space="preserve">Salud</t>
  </si>
  <si>
    <t xml:space="preserve">Seguro</t>
  </si>
  <si>
    <t xml:space="preserve">10/01/2025</t>
  </si>
  <si>
    <t xml:space="preserve">11/01/2025</t>
  </si>
  <si>
    <t xml:space="preserve">Consulta médica</t>
  </si>
  <si>
    <t xml:space="preserve">12/01/2025</t>
  </si>
  <si>
    <t xml:space="preserve">Ropa</t>
  </si>
  <si>
    <t xml:space="preserve">Zapatos</t>
  </si>
  <si>
    <t xml:space="preserve">13/01/2025</t>
  </si>
  <si>
    <t xml:space="preserve">14/01/2025</t>
  </si>
  <si>
    <t xml:space="preserve">15/01/2025</t>
  </si>
  <si>
    <t xml:space="preserve">Internet</t>
  </si>
  <si>
    <t xml:space="preserve">16/01/2025</t>
  </si>
  <si>
    <t xml:space="preserve">Regalo</t>
  </si>
  <si>
    <t xml:space="preserve">17/01/2025</t>
  </si>
  <si>
    <t xml:space="preserve">18/01/2025</t>
  </si>
  <si>
    <t xml:space="preserve">Material escolar</t>
  </si>
  <si>
    <t xml:space="preserve">19/01/2025</t>
  </si>
  <si>
    <t xml:space="preserve">Libros</t>
  </si>
  <si>
    <t xml:space="preserve">20/01/2025</t>
  </si>
  <si>
    <t xml:space="preserve">21/01/2025</t>
  </si>
  <si>
    <t xml:space="preserve">22/01/2025</t>
  </si>
  <si>
    <t xml:space="preserve">23/01/2025</t>
  </si>
  <si>
    <t xml:space="preserve">Gimnasio</t>
  </si>
  <si>
    <t xml:space="preserve">24/01/2025</t>
  </si>
  <si>
    <t xml:space="preserve">Electricidad</t>
  </si>
  <si>
    <t xml:space="preserve">25/01/2025</t>
  </si>
  <si>
    <t xml:space="preserve">Autobús</t>
  </si>
  <si>
    <t xml:space="preserve">26/01/2025</t>
  </si>
  <si>
    <t xml:space="preserve">Alimentación</t>
  </si>
  <si>
    <t xml:space="preserve">Cafetería</t>
  </si>
  <si>
    <t xml:space="preserve">27/01/2025</t>
  </si>
  <si>
    <t xml:space="preserve">28/01/2025</t>
  </si>
  <si>
    <t xml:space="preserve">29/01/2025</t>
  </si>
  <si>
    <t xml:space="preserve">30/01/2025</t>
  </si>
  <si>
    <t xml:space="preserve">Donación</t>
  </si>
  <si>
    <t xml:space="preserve">TOTAL GASTOS</t>
  </si>
  <si>
    <t xml:space="preserve">RESUMEN POR CATEGORÍA</t>
  </si>
  <si>
    <t xml:space="preserve">Total Gastado (€)</t>
  </si>
  <si>
    <t xml:space="preserve">% del Total</t>
  </si>
  <si>
    <t xml:space="preserve">TOTAL</t>
  </si>
  <si>
    <t xml:space="preserve">100%</t>
  </si>
  <si>
    <t xml:space="preserve">PRESUPUESTO MENSUAL vs. GASTOS REALES</t>
  </si>
  <si>
    <t xml:space="preserve">Presupuesto (€)</t>
  </si>
  <si>
    <t xml:space="preserve">Gasto Real (€)</t>
  </si>
  <si>
    <t xml:space="preserve">Diferencia (€)</t>
  </si>
  <si>
    <t xml:space="preserve">Estado</t>
  </si>
  <si>
    <t xml:space="preserve">DASHBOARD FINANCIERO</t>
  </si>
  <si>
    <t xml:space="preserve">Resumen Ejecutivo de tus Finanzas Personales</t>
  </si>
  <si>
    <t xml:space="preserve">INDICADORES CLAVE</t>
  </si>
  <si>
    <t xml:space="preserve">GASTO TOTAL DEL MES</t>
  </si>
  <si>
    <t xml:space="preserve">PRESUPUESTO TOTAL</t>
  </si>
  <si>
    <t xml:space="preserve">DIFERENCIA</t>
  </si>
  <si>
    <t xml:space="preserve">ESTADO</t>
  </si>
  <si>
    <t xml:space="preserve">TOP 3 CATEGORÍAS DE MAYOR GASTO</t>
  </si>
  <si>
    <t xml:space="preserve">💡 CONSEJOS</t>
  </si>
  <si>
    <t xml:space="preserve">• Revisa regularmente el Dashboard</t>
  </si>
  <si>
    <t xml:space="preserve">• Ajusta tu presupuesto si es necesario</t>
  </si>
  <si>
    <t xml:space="preserve">• Identifica categorías con mayor gasto</t>
  </si>
  <si>
    <t xml:space="preserve">• Establece metas de ahorro mensuales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</si>
</sst>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&quot; €&quot;"/>
    <numFmt numFmtId="166" formatCode="0.0%"/>
    <numFmt numFmtId="167" formatCode="#,##0.00&quot; €&quot;"/>
  </numFmts>
  <fonts count="3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1F4E79"/>
      <name val="Cambria"/>
      <family val="0"/>
      <charset val="1"/>
    </font>
    <font>
      <i val="true"/>
      <sz val="12"/>
      <color rgb="FF666666"/>
      <name val="Cambria"/>
      <family val="0"/>
      <charset val="1"/>
    </font>
    <font>
      <b val="true"/>
      <sz val="14"/>
      <color rgb="FF1F4E79"/>
      <name val="Cambria"/>
      <family val="0"/>
      <charset val="1"/>
    </font>
    <font>
      <b val="true"/>
      <sz val="11"/>
      <color rgb="FF000000"/>
      <name val="Cambria"/>
      <family val="0"/>
      <charset val="1"/>
    </font>
    <font>
      <sz val="11"/>
      <color rgb="FF555555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b val="true"/>
      <sz val="12"/>
      <color rgb="FF27AE60"/>
      <name val="Cambria"/>
      <family val="0"/>
      <charset val="1"/>
    </font>
    <font>
      <i val="true"/>
      <sz val="11"/>
      <color rgb="FF666666"/>
      <name val="Cambria"/>
      <family val="0"/>
      <charset val="1"/>
    </font>
    <font>
      <b val="true"/>
      <sz val="18"/>
      <color rgb="FF1F4E79"/>
      <name val="Cambria"/>
      <family val="0"/>
      <charset val="1"/>
    </font>
    <font>
      <b val="true"/>
      <sz val="11"/>
      <color rgb="FF1F4E79"/>
      <name val="Cambria"/>
      <family val="0"/>
      <charset val="1"/>
    </font>
    <font>
      <b val="true"/>
      <sz val="12"/>
      <color rgb="FF1F4E79"/>
      <name val="Cambria"/>
      <family val="0"/>
      <charset val="1"/>
    </font>
    <font>
      <b val="true"/>
      <sz val="11"/>
      <name val="Cambria"/>
      <family val="0"/>
      <charset val="1"/>
    </font>
    <font>
      <b val="true"/>
      <sz val="12"/>
      <color rgb="FFFFFFFF"/>
      <name val="Cambria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sz val="11"/>
      <color rgb="FF0066CC"/>
      <name val="Cambria"/>
      <family val="0"/>
      <charset val="1"/>
    </font>
    <font>
      <sz val="11"/>
      <color rgb="FF000000"/>
      <name val="Cambria"/>
      <family val="0"/>
      <charset val="1"/>
    </font>
    <font>
      <b val="true"/>
      <sz val="20"/>
      <color rgb="FF1F4E79"/>
      <name val="Cambria"/>
      <family val="0"/>
      <charset val="1"/>
    </font>
    <font>
      <b val="true"/>
      <sz val="10"/>
      <color rgb="FF1F4E79"/>
      <name val="Cambria"/>
      <family val="0"/>
      <charset val="1"/>
    </font>
    <font>
      <b val="true"/>
      <sz val="10"/>
      <color rgb="FF27AE60"/>
      <name val="Cambria"/>
      <family val="0"/>
      <charset val="1"/>
    </font>
    <font>
      <b val="true"/>
      <sz val="16"/>
      <color rgb="FF1F4E79"/>
      <name val="Cambria"/>
      <family val="0"/>
      <charset val="1"/>
    </font>
    <font>
      <b val="true"/>
      <sz val="16"/>
      <color rgb="FF27AE60"/>
      <name val="Cambria"/>
      <family val="0"/>
      <charset val="1"/>
    </font>
    <font>
      <b val="true"/>
      <sz val="10"/>
      <color rgb="FFE67E22"/>
      <name val="Cambria"/>
      <family val="0"/>
      <charset val="1"/>
    </font>
    <font>
      <b val="true"/>
      <sz val="16"/>
      <color rgb="FFE67E22"/>
      <name val="Cambria"/>
      <family val="0"/>
      <charset val="1"/>
    </font>
    <font>
      <b val="true"/>
      <sz val="10"/>
      <color rgb="FFFFFFFF"/>
      <name val="Cambria"/>
      <family val="0"/>
      <charset val="1"/>
    </font>
    <font>
      <sz val="10"/>
      <color rgb="FF555555"/>
      <name val="Cambria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F5F5F5"/>
        <bgColor rgb="FFF9F9F9"/>
      </patternFill>
    </fill>
    <fill>
      <patternFill patternType="solid">
        <fgColor rgb="FFE8F4FD"/>
        <bgColor rgb="FFF5F5F5"/>
      </patternFill>
    </fill>
    <fill>
      <patternFill patternType="solid">
        <fgColor rgb="FFD6EAF8"/>
        <bgColor rgb="FFD5F5E3"/>
      </patternFill>
    </fill>
    <fill>
      <patternFill patternType="solid">
        <fgColor rgb="FFD5F5E3"/>
        <bgColor rgb="FFD6EAF8"/>
      </patternFill>
    </fill>
    <fill>
      <patternFill patternType="solid">
        <fgColor rgb="FFFFF3E0"/>
        <bgColor rgb="FFF5F5F5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 diagonalUp="false" diagonalDown="false">
      <left style="thin">
        <color rgb="FFD0D0D0"/>
      </left>
      <right/>
      <top style="thin">
        <color rgb="FFD0D0D0"/>
      </top>
      <bottom style="thin">
        <color rgb="FFD0D0D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3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4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0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1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5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6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8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0" fillId="3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666666"/>
      <rgbColor rgb="FF800080"/>
      <rgbColor rgb="FF4F81BD"/>
      <rgbColor rgb="FFD9D9D9"/>
      <rgbColor rgb="FF878787"/>
      <rgbColor rgb="FF93A9CE"/>
      <rgbColor rgb="FFAB4744"/>
      <rgbColor rgb="FFFFF3E0"/>
      <rgbColor rgb="FFD6EAF8"/>
      <rgbColor rgb="FF660066"/>
      <rgbColor rgb="FFDC853E"/>
      <rgbColor rgb="FF0066CC"/>
      <rgbColor rgb="FFD0D0D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4FD"/>
      <rgbColor rgb="FFD5F5E3"/>
      <rgbColor rgb="FFF5F5F5"/>
      <rgbColor rgb="FF99CCFF"/>
      <rgbColor rgb="FFD09493"/>
      <rgbColor rgb="FFCC99FF"/>
      <rgbColor rgb="FFF9F9F9"/>
      <rgbColor rgb="FF4672A8"/>
      <rgbColor rgb="FF4299B0"/>
      <rgbColor rgb="FF99CC00"/>
      <rgbColor rgb="FFFFCC00"/>
      <rgbColor rgb="FFFF9900"/>
      <rgbColor rgb="FFE67E22"/>
      <rgbColor rgb="FF725990"/>
      <rgbColor rgb="FF8AA64F"/>
      <rgbColor rgb="FF003366"/>
      <rgbColor rgb="FF27AE60"/>
      <rgbColor rgb="FF003300"/>
      <rgbColor rgb="FF333300"/>
      <rgbColor rgb="FF993300"/>
      <rgbColor rgb="FFC0504D"/>
      <rgbColor rgb="FF1F4E79"/>
      <rgbColor rgb="FF55555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Gastos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'Resumen Categorías'!D4</c:f>
              <c:strCache>
                <c:ptCount val="1"/>
                <c:pt idx="0">
                  <c:v>Total Gastado (€)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'Resumen Categorías'!$C$5:$C$12</c:f>
              <c:strCache>
                <c:ptCount val="8"/>
                <c:pt idx="0">
                  <c:v>Alimentación</c:v>
                </c:pt>
                <c:pt idx="1">
                  <c:v>Transporte</c:v>
                </c:pt>
                <c:pt idx="2">
                  <c:v>Vivienda</c:v>
                </c:pt>
                <c:pt idx="3">
                  <c:v>Entretenimiento</c:v>
                </c:pt>
                <c:pt idx="4">
                  <c:v>Salud</c:v>
                </c:pt>
                <c:pt idx="5">
                  <c:v>Ropa</c:v>
                </c:pt>
                <c:pt idx="6">
                  <c:v>Educación</c:v>
                </c:pt>
                <c:pt idx="7">
                  <c:v>Otros</c:v>
                </c:pt>
              </c:strCache>
            </c:strRef>
          </c:cat>
          <c:val>
            <c:numRef>
              <c:f>'Resumen Categorías'!$D$5:$D$12</c:f>
              <c:numCache>
                <c:formatCode>General</c:formatCode>
                <c:ptCount val="8"/>
                <c:pt idx="0">
                  <c:v>32.36</c:v>
                </c:pt>
                <c:pt idx="1">
                  <c:v>107.23</c:v>
                </c:pt>
                <c:pt idx="2">
                  <c:v>704.84</c:v>
                </c:pt>
                <c:pt idx="3">
                  <c:v>646.62</c:v>
                </c:pt>
                <c:pt idx="4">
                  <c:v>190.12</c:v>
                </c:pt>
                <c:pt idx="5">
                  <c:v>184.27</c:v>
                </c:pt>
                <c:pt idx="6">
                  <c:v>163.76</c:v>
                </c:pt>
                <c:pt idx="7">
                  <c:v>236.58</c:v>
                </c:pt>
              </c:numCache>
            </c:numRef>
          </c:val>
        </c:ser>
        <c:gapWidth val="150"/>
        <c:overlap val="0"/>
        <c:axId val="69203903"/>
        <c:axId val="53637045"/>
      </c:barChart>
      <c:catAx>
        <c:axId val="69203903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Categoría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3637045"/>
        <c:crosses val="autoZero"/>
        <c:auto val="1"/>
        <c:lblAlgn val="ctr"/>
        <c:lblOffset val="100"/>
        <c:noMultiLvlLbl val="0"/>
      </c:catAx>
      <c:valAx>
        <c:axId val="5363704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Importe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0&quot; €&quot;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9203903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Distribución de Gastos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pieChart>
        <c:varyColors val="1"/>
        <c:ser>
          <c:idx val="0"/>
          <c:order val="0"/>
          <c:tx>
            <c:strRef>
              <c:f>'Resumen Categorías'!D4</c:f>
              <c:strCache>
                <c:ptCount val="1"/>
                <c:pt idx="0">
                  <c:v>Total Gastado (€)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explosion val="0"/>
          <c:dPt>
            <c:idx val="0"/>
            <c:spPr>
              <a:solidFill>
                <a:srgbClr val="4672a8"/>
              </a:solidFill>
              <a:ln w="0">
                <a:noFill/>
              </a:ln>
            </c:spPr>
          </c:dPt>
          <c:dPt>
            <c:idx val="1"/>
            <c:spPr>
              <a:solidFill>
                <a:srgbClr val="ab4744"/>
              </a:solidFill>
              <a:ln w="0">
                <a:noFill/>
              </a:ln>
            </c:spPr>
          </c:dPt>
          <c:dPt>
            <c:idx val="2"/>
            <c:spPr>
              <a:solidFill>
                <a:srgbClr val="8aa64f"/>
              </a:solidFill>
              <a:ln w="0">
                <a:noFill/>
              </a:ln>
            </c:spPr>
          </c:dPt>
          <c:dPt>
            <c:idx val="3"/>
            <c:spPr>
              <a:solidFill>
                <a:srgbClr val="725990"/>
              </a:solidFill>
              <a:ln w="0">
                <a:noFill/>
              </a:ln>
            </c:spPr>
          </c:dPt>
          <c:dPt>
            <c:idx val="4"/>
            <c:spPr>
              <a:solidFill>
                <a:srgbClr val="4299b0"/>
              </a:solidFill>
              <a:ln w="0">
                <a:noFill/>
              </a:ln>
            </c:spPr>
          </c:dPt>
          <c:dPt>
            <c:idx val="5"/>
            <c:spPr>
              <a:solidFill>
                <a:srgbClr val="dc853e"/>
              </a:solidFill>
              <a:ln w="0">
                <a:noFill/>
              </a:ln>
            </c:spPr>
          </c:dPt>
          <c:dPt>
            <c:idx val="6"/>
            <c:spPr>
              <a:solidFill>
                <a:srgbClr val="93a9ce"/>
              </a:solidFill>
              <a:ln w="0">
                <a:noFill/>
              </a:ln>
            </c:spPr>
          </c:dPt>
          <c:dPt>
            <c:idx val="7"/>
            <c:spPr>
              <a:solidFill>
                <a:srgbClr val="d09493"/>
              </a:solidFill>
              <a:ln w="0">
                <a:noFill/>
              </a:ln>
            </c:spPr>
          </c:dPt>
          <c:dLbls>
            <c:dLbl>
              <c:idx val="0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dLbl>
              <c:idx val="1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dLbl>
              <c:idx val="2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dLbl>
              <c:idx val="3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dLbl>
              <c:idx val="4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dLbl>
              <c:idx val="5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dLbl>
              <c:idx val="6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dLbl>
              <c:idx val="7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eparator>
</c:separator>
            </c:dLbl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bestFit"/>
            <c:showLegendKey val="1"/>
            <c:showVal val="0"/>
            <c:showCatName val="1"/>
            <c:showSerName val="1"/>
            <c:showPercent val="1"/>
            <c:separator>
</c:separator>
            <c:showLeaderLines val="1"/>
          </c:dLbls>
          <c:cat>
            <c:strRef>
              <c:f>'Resumen Categorías'!$C$5:$C$12</c:f>
              <c:strCache>
                <c:ptCount val="8"/>
                <c:pt idx="0">
                  <c:v>Alimentación</c:v>
                </c:pt>
                <c:pt idx="1">
                  <c:v>Transporte</c:v>
                </c:pt>
                <c:pt idx="2">
                  <c:v>Vivienda</c:v>
                </c:pt>
                <c:pt idx="3">
                  <c:v>Entretenimiento</c:v>
                </c:pt>
                <c:pt idx="4">
                  <c:v>Salud</c:v>
                </c:pt>
                <c:pt idx="5">
                  <c:v>Ropa</c:v>
                </c:pt>
                <c:pt idx="6">
                  <c:v>Educación</c:v>
                </c:pt>
                <c:pt idx="7">
                  <c:v>Otros</c:v>
                </c:pt>
              </c:strCache>
            </c:strRef>
          </c:cat>
          <c:val>
            <c:numRef>
              <c:f>'Resumen Categorías'!$D$5:$D$12</c:f>
              <c:numCache>
                <c:formatCode>General</c:formatCode>
                <c:ptCount val="8"/>
                <c:pt idx="0">
                  <c:v>32.36</c:v>
                </c:pt>
                <c:pt idx="1">
                  <c:v>107.23</c:v>
                </c:pt>
                <c:pt idx="2">
                  <c:v>704.84</c:v>
                </c:pt>
                <c:pt idx="3">
                  <c:v>646.62</c:v>
                </c:pt>
                <c:pt idx="4">
                  <c:v>190.12</c:v>
                </c:pt>
                <c:pt idx="5">
                  <c:v>184.27</c:v>
                </c:pt>
                <c:pt idx="6">
                  <c:v>163.76</c:v>
                </c:pt>
                <c:pt idx="7">
                  <c:v>236.58</c:v>
                </c:pt>
              </c:numCache>
            </c:numRef>
          </c:val>
        </c:ser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Presupuesto vs. Gasto Real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Presupuesto!D4</c:f>
              <c:strCache>
                <c:ptCount val="1"/>
                <c:pt idx="0">
                  <c:v>Presupuesto (€)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Presupuesto!$C$5:$C$12</c:f>
              <c:strCache>
                <c:ptCount val="8"/>
                <c:pt idx="0">
                  <c:v>Alimentación</c:v>
                </c:pt>
                <c:pt idx="1">
                  <c:v>Transporte</c:v>
                </c:pt>
                <c:pt idx="2">
                  <c:v>Vivienda</c:v>
                </c:pt>
                <c:pt idx="3">
                  <c:v>Entretenimiento</c:v>
                </c:pt>
                <c:pt idx="4">
                  <c:v>Salud</c:v>
                </c:pt>
                <c:pt idx="5">
                  <c:v>Ropa</c:v>
                </c:pt>
                <c:pt idx="6">
                  <c:v>Educación</c:v>
                </c:pt>
                <c:pt idx="7">
                  <c:v>Otros</c:v>
                </c:pt>
              </c:strCache>
            </c:strRef>
          </c:cat>
          <c:val>
            <c:numRef>
              <c:f>Presupuesto!$D$5:$D$12</c:f>
              <c:numCache>
                <c:formatCode>General</c:formatCode>
                <c:ptCount val="8"/>
                <c:pt idx="0">
                  <c:v>400</c:v>
                </c:pt>
                <c:pt idx="1">
                  <c:v>200</c:v>
                </c:pt>
                <c:pt idx="2">
                  <c:v>600</c:v>
                </c:pt>
                <c:pt idx="3">
                  <c:v>150</c:v>
                </c:pt>
                <c:pt idx="4">
                  <c:v>100</c:v>
                </c:pt>
                <c:pt idx="5">
                  <c:v>80</c:v>
                </c:pt>
                <c:pt idx="6">
                  <c:v>50</c:v>
                </c:pt>
                <c:pt idx="7">
                  <c:v>100</c:v>
                </c:pt>
              </c:numCache>
            </c:numRef>
          </c:val>
        </c:ser>
        <c:ser>
          <c:idx val="1"/>
          <c:order val="1"/>
          <c:tx>
            <c:strRef>
              <c:f>Presupuesto!E4</c:f>
              <c:strCache>
                <c:ptCount val="1"/>
                <c:pt idx="0">
                  <c:v>Gasto Real (€)</c:v>
                </c:pt>
              </c:strCache>
            </c:strRef>
          </c:tx>
          <c:spPr>
            <a:solidFill>
              <a:srgbClr val="c0504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Presupuesto!$C$5:$C$12</c:f>
              <c:strCache>
                <c:ptCount val="8"/>
                <c:pt idx="0">
                  <c:v>Alimentación</c:v>
                </c:pt>
                <c:pt idx="1">
                  <c:v>Transporte</c:v>
                </c:pt>
                <c:pt idx="2">
                  <c:v>Vivienda</c:v>
                </c:pt>
                <c:pt idx="3">
                  <c:v>Entretenimiento</c:v>
                </c:pt>
                <c:pt idx="4">
                  <c:v>Salud</c:v>
                </c:pt>
                <c:pt idx="5">
                  <c:v>Ropa</c:v>
                </c:pt>
                <c:pt idx="6">
                  <c:v>Educación</c:v>
                </c:pt>
                <c:pt idx="7">
                  <c:v>Otros</c:v>
                </c:pt>
              </c:strCache>
            </c:strRef>
          </c:cat>
          <c:val>
            <c:numRef>
              <c:f>Presupuesto!$E$5:$E$12</c:f>
              <c:numCache>
                <c:formatCode>General</c:formatCode>
                <c:ptCount val="8"/>
                <c:pt idx="0">
                  <c:v>32.36</c:v>
                </c:pt>
                <c:pt idx="1">
                  <c:v>107.23</c:v>
                </c:pt>
                <c:pt idx="2">
                  <c:v>704.84</c:v>
                </c:pt>
                <c:pt idx="3">
                  <c:v>646.62</c:v>
                </c:pt>
                <c:pt idx="4">
                  <c:v>190.12</c:v>
                </c:pt>
                <c:pt idx="5">
                  <c:v>184.27</c:v>
                </c:pt>
                <c:pt idx="6">
                  <c:v>163.76</c:v>
                </c:pt>
                <c:pt idx="7">
                  <c:v>236.58</c:v>
                </c:pt>
              </c:numCache>
            </c:numRef>
          </c:val>
        </c:ser>
        <c:gapWidth val="150"/>
        <c:overlap val="0"/>
        <c:axId val="609777"/>
        <c:axId val="43225745"/>
      </c:barChart>
      <c:catAx>
        <c:axId val="60977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Categoría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43225745"/>
        <c:crosses val="autoZero"/>
        <c:auto val="1"/>
        <c:lblAlgn val="ctr"/>
        <c:lblOffset val="100"/>
        <c:noMultiLvlLbl val="0"/>
      </c:catAx>
      <c:valAx>
        <c:axId val="4322574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Importe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0&quot; €&quot;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09777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3</xdr:row>
      <xdr:rowOff>0</xdr:rowOff>
    </xdr:from>
    <xdr:to>
      <xdr:col>14</xdr:col>
      <xdr:colOff>116280</xdr:colOff>
      <xdr:row>21</xdr:row>
      <xdr:rowOff>46080</xdr:rowOff>
    </xdr:to>
    <xdr:graphicFrame>
      <xdr:nvGraphicFramePr>
        <xdr:cNvPr id="0" name="Chart 1"/>
        <xdr:cNvGraphicFramePr/>
      </xdr:nvGraphicFramePr>
      <xdr:xfrm>
        <a:off x="4511160" y="762120"/>
        <a:ext cx="5758920" cy="3598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0</xdr:colOff>
      <xdr:row>17</xdr:row>
      <xdr:rowOff>0</xdr:rowOff>
    </xdr:from>
    <xdr:to>
      <xdr:col>13</xdr:col>
      <xdr:colOff>7920</xdr:colOff>
      <xdr:row>35</xdr:row>
      <xdr:rowOff>169920</xdr:rowOff>
    </xdr:to>
    <xdr:graphicFrame>
      <xdr:nvGraphicFramePr>
        <xdr:cNvPr id="1" name="Chart 2"/>
        <xdr:cNvGraphicFramePr/>
      </xdr:nvGraphicFramePr>
      <xdr:xfrm>
        <a:off x="4511160" y="3552840"/>
        <a:ext cx="5038920" cy="3598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0</xdr:colOff>
      <xdr:row>15</xdr:row>
      <xdr:rowOff>0</xdr:rowOff>
    </xdr:from>
    <xdr:to>
      <xdr:col>7</xdr:col>
      <xdr:colOff>205920</xdr:colOff>
      <xdr:row>33</xdr:row>
      <xdr:rowOff>170280</xdr:rowOff>
    </xdr:to>
    <xdr:graphicFrame>
      <xdr:nvGraphicFramePr>
        <xdr:cNvPr id="2" name="Chart 1"/>
        <xdr:cNvGraphicFramePr/>
      </xdr:nvGraphicFramePr>
      <xdr:xfrm>
        <a:off x="563760" y="3171960"/>
        <a:ext cx="6479280" cy="359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9" min="1" style="1" width="15"/>
  </cols>
  <sheetData>
    <row r="2" customFormat="false" ht="39.75" hidden="false" customHeight="true" outlineLevel="0" collapsed="false">
      <c r="B2" s="2" t="s">
        <v>0</v>
      </c>
      <c r="C2" s="2"/>
      <c r="D2" s="2"/>
      <c r="E2" s="2"/>
      <c r="F2" s="2"/>
      <c r="G2" s="2"/>
      <c r="H2" s="2"/>
    </row>
    <row r="4" customFormat="false" ht="15" hidden="false" customHeight="true" outlineLevel="0" collapsed="false">
      <c r="B4" s="3" t="s">
        <v>1</v>
      </c>
      <c r="C4" s="3"/>
      <c r="D4" s="3"/>
      <c r="E4" s="3"/>
      <c r="F4" s="3"/>
      <c r="G4" s="3"/>
      <c r="H4" s="3"/>
    </row>
    <row r="7" customFormat="false" ht="15" hidden="false" customHeight="true" outlineLevel="0" collapsed="false">
      <c r="B7" s="4" t="s">
        <v>2</v>
      </c>
    </row>
    <row r="9" customFormat="false" ht="15" hidden="false" customHeight="true" outlineLevel="0" collapsed="false">
      <c r="B9" s="5" t="s">
        <v>3</v>
      </c>
      <c r="C9" s="6" t="s">
        <v>4</v>
      </c>
      <c r="D9" s="6"/>
      <c r="E9" s="6"/>
      <c r="F9" s="6"/>
      <c r="G9" s="6"/>
      <c r="H9" s="6"/>
    </row>
    <row r="10" customFormat="false" ht="15" hidden="false" customHeight="true" outlineLevel="0" collapsed="false">
      <c r="B10" s="5" t="s">
        <v>5</v>
      </c>
      <c r="C10" s="6" t="s">
        <v>6</v>
      </c>
      <c r="D10" s="6"/>
      <c r="E10" s="6"/>
      <c r="F10" s="6"/>
      <c r="G10" s="6"/>
      <c r="H10" s="6"/>
    </row>
    <row r="11" customFormat="false" ht="15" hidden="false" customHeight="true" outlineLevel="0" collapsed="false">
      <c r="B11" s="5" t="s">
        <v>7</v>
      </c>
      <c r="C11" s="6" t="s">
        <v>8</v>
      </c>
      <c r="D11" s="6"/>
      <c r="E11" s="6"/>
      <c r="F11" s="6"/>
      <c r="G11" s="6"/>
      <c r="H11" s="6"/>
    </row>
    <row r="12" customFormat="false" ht="15" hidden="false" customHeight="true" outlineLevel="0" collapsed="false">
      <c r="B12" s="5" t="s">
        <v>9</v>
      </c>
      <c r="C12" s="6" t="s">
        <v>10</v>
      </c>
      <c r="D12" s="6"/>
      <c r="E12" s="6"/>
      <c r="F12" s="6"/>
      <c r="G12" s="6"/>
      <c r="H12" s="6"/>
    </row>
    <row r="15" customFormat="false" ht="15" hidden="false" customHeight="true" outlineLevel="0" collapsed="false">
      <c r="B15" s="4" t="s">
        <v>11</v>
      </c>
    </row>
    <row r="17" customFormat="false" ht="15" hidden="false" customHeight="true" outlineLevel="0" collapsed="false">
      <c r="B17" s="7" t="s">
        <v>12</v>
      </c>
      <c r="D17" s="7" t="s">
        <v>13</v>
      </c>
    </row>
    <row r="18" customFormat="false" ht="15" hidden="false" customHeight="true" outlineLevel="0" collapsed="false">
      <c r="B18" s="8" t="s">
        <v>14</v>
      </c>
      <c r="D18" s="8" t="s">
        <v>15</v>
      </c>
    </row>
    <row r="19" customFormat="false" ht="15" hidden="false" customHeight="true" outlineLevel="0" collapsed="false">
      <c r="B19" s="8" t="s">
        <v>16</v>
      </c>
      <c r="D19" s="8" t="s">
        <v>17</v>
      </c>
    </row>
    <row r="20" customFormat="false" ht="15" hidden="false" customHeight="true" outlineLevel="0" collapsed="false">
      <c r="B20" s="8" t="s">
        <v>18</v>
      </c>
      <c r="D20" s="8" t="s">
        <v>19</v>
      </c>
    </row>
    <row r="21" customFormat="false" ht="15" hidden="false" customHeight="true" outlineLevel="0" collapsed="false">
      <c r="B21" s="8" t="s">
        <v>20</v>
      </c>
      <c r="D21" s="8" t="s">
        <v>21</v>
      </c>
    </row>
    <row r="24" customFormat="false" ht="15" hidden="false" customHeight="true" outlineLevel="0" collapsed="false">
      <c r="B24" s="9" t="s">
        <v>22</v>
      </c>
    </row>
    <row r="25" customFormat="false" ht="15" hidden="false" customHeight="true" outlineLevel="0" collapsed="false">
      <c r="B25" s="10" t="s">
        <v>23</v>
      </c>
      <c r="C25" s="10"/>
      <c r="D25" s="10"/>
      <c r="E25" s="10"/>
      <c r="F25" s="10"/>
      <c r="G25" s="10"/>
      <c r="H25" s="10"/>
    </row>
    <row r="26" customFormat="false" ht="15" hidden="false" customHeight="true" outlineLevel="0" collapsed="false">
      <c r="B26" s="10"/>
      <c r="C26" s="10"/>
      <c r="D26" s="10"/>
      <c r="E26" s="10"/>
      <c r="F26" s="10"/>
      <c r="G26" s="10"/>
      <c r="H26" s="10"/>
    </row>
  </sheetData>
  <mergeCells count="7">
    <mergeCell ref="B2:H2"/>
    <mergeCell ref="B4:H4"/>
    <mergeCell ref="C9:H9"/>
    <mergeCell ref="C10:H10"/>
    <mergeCell ref="C11:H11"/>
    <mergeCell ref="C12:H12"/>
    <mergeCell ref="B25:H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C2:G3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5"/>
    <col collapsed="false" customWidth="true" hidden="false" outlineLevel="0" max="3" min="3" style="1" width="14"/>
    <col collapsed="false" customWidth="true" hidden="false" outlineLevel="0" max="4" min="4" style="1" width="18"/>
    <col collapsed="false" customWidth="true" hidden="false" outlineLevel="0" max="5" min="5" style="1" width="35"/>
    <col collapsed="false" customWidth="true" hidden="false" outlineLevel="0" max="6" min="6" style="1" width="14"/>
    <col collapsed="false" customWidth="true" hidden="false" outlineLevel="0" max="7" min="7" style="1" width="12"/>
    <col collapsed="false" customWidth="true" hidden="false" outlineLevel="0" max="8" min="8" style="1" width="3"/>
  </cols>
  <sheetData>
    <row r="2" customFormat="false" ht="30" hidden="false" customHeight="true" outlineLevel="0" collapsed="false">
      <c r="C2" s="11" t="s">
        <v>24</v>
      </c>
      <c r="D2" s="11"/>
      <c r="E2" s="11"/>
      <c r="F2" s="11"/>
      <c r="G2" s="11"/>
    </row>
    <row r="4" customFormat="false" ht="24.75" hidden="false" customHeight="true" outlineLevel="0" collapsed="false">
      <c r="C4" s="12" t="s">
        <v>25</v>
      </c>
      <c r="D4" s="12" t="s">
        <v>26</v>
      </c>
      <c r="E4" s="12" t="s">
        <v>13</v>
      </c>
      <c r="F4" s="12" t="s">
        <v>27</v>
      </c>
      <c r="G4" s="12" t="s">
        <v>28</v>
      </c>
    </row>
    <row r="5" customFormat="false" ht="15" hidden="false" customHeight="true" outlineLevel="0" collapsed="false">
      <c r="C5" s="13" t="s">
        <v>29</v>
      </c>
      <c r="D5" s="13" t="s">
        <v>30</v>
      </c>
      <c r="E5" s="14" t="s">
        <v>31</v>
      </c>
      <c r="F5" s="15" t="n">
        <v>14.93</v>
      </c>
      <c r="G5" s="13" t="s">
        <v>32</v>
      </c>
    </row>
    <row r="6" customFormat="false" ht="15" hidden="false" customHeight="true" outlineLevel="0" collapsed="false">
      <c r="C6" s="16" t="s">
        <v>33</v>
      </c>
      <c r="D6" s="16" t="s">
        <v>34</v>
      </c>
      <c r="E6" s="17" t="s">
        <v>35</v>
      </c>
      <c r="F6" s="18" t="n">
        <v>10.39</v>
      </c>
      <c r="G6" s="16" t="s">
        <v>36</v>
      </c>
    </row>
    <row r="7" customFormat="false" ht="15" hidden="false" customHeight="true" outlineLevel="0" collapsed="false">
      <c r="C7" s="13" t="s">
        <v>37</v>
      </c>
      <c r="D7" s="13" t="s">
        <v>38</v>
      </c>
      <c r="E7" s="14" t="s">
        <v>39</v>
      </c>
      <c r="F7" s="15" t="n">
        <v>115.66</v>
      </c>
      <c r="G7" s="13" t="s">
        <v>36</v>
      </c>
    </row>
    <row r="8" customFormat="false" ht="15" hidden="false" customHeight="true" outlineLevel="0" collapsed="false">
      <c r="C8" s="16" t="s">
        <v>40</v>
      </c>
      <c r="D8" s="16" t="s">
        <v>41</v>
      </c>
      <c r="E8" s="17" t="s">
        <v>42</v>
      </c>
      <c r="F8" s="18" t="n">
        <v>126.92</v>
      </c>
      <c r="G8" s="16" t="s">
        <v>32</v>
      </c>
    </row>
    <row r="9" customFormat="false" ht="15" hidden="false" customHeight="true" outlineLevel="0" collapsed="false">
      <c r="C9" s="13" t="s">
        <v>43</v>
      </c>
      <c r="D9" s="13" t="s">
        <v>41</v>
      </c>
      <c r="E9" s="14" t="s">
        <v>44</v>
      </c>
      <c r="F9" s="15" t="n">
        <v>76.83</v>
      </c>
      <c r="G9" s="13" t="s">
        <v>36</v>
      </c>
    </row>
    <row r="10" customFormat="false" ht="15" hidden="false" customHeight="true" outlineLevel="0" collapsed="false">
      <c r="C10" s="16" t="s">
        <v>45</v>
      </c>
      <c r="D10" s="16" t="s">
        <v>46</v>
      </c>
      <c r="E10" s="17" t="s">
        <v>47</v>
      </c>
      <c r="F10" s="18" t="n">
        <v>82.31</v>
      </c>
      <c r="G10" s="16" t="s">
        <v>32</v>
      </c>
    </row>
    <row r="11" customFormat="false" ht="15" hidden="false" customHeight="true" outlineLevel="0" collapsed="false">
      <c r="C11" s="13" t="s">
        <v>48</v>
      </c>
      <c r="D11" s="13" t="s">
        <v>38</v>
      </c>
      <c r="E11" s="14" t="s">
        <v>49</v>
      </c>
      <c r="F11" s="15" t="n">
        <v>10.76</v>
      </c>
      <c r="G11" s="13" t="s">
        <v>32</v>
      </c>
    </row>
    <row r="12" customFormat="false" ht="15" hidden="false" customHeight="true" outlineLevel="0" collapsed="false">
      <c r="C12" s="16" t="s">
        <v>50</v>
      </c>
      <c r="D12" s="16" t="s">
        <v>38</v>
      </c>
      <c r="E12" s="17" t="s">
        <v>51</v>
      </c>
      <c r="F12" s="18" t="n">
        <v>20.24</v>
      </c>
      <c r="G12" s="16" t="s">
        <v>52</v>
      </c>
    </row>
    <row r="13" customFormat="false" ht="15" hidden="false" customHeight="true" outlineLevel="0" collapsed="false">
      <c r="C13" s="13" t="s">
        <v>53</v>
      </c>
      <c r="D13" s="13" t="s">
        <v>54</v>
      </c>
      <c r="E13" s="14" t="s">
        <v>55</v>
      </c>
      <c r="F13" s="15" t="n">
        <v>87.34</v>
      </c>
      <c r="G13" s="13" t="s">
        <v>36</v>
      </c>
    </row>
    <row r="14" customFormat="false" ht="15" hidden="false" customHeight="true" outlineLevel="0" collapsed="false">
      <c r="C14" s="16" t="s">
        <v>56</v>
      </c>
      <c r="D14" s="16" t="s">
        <v>38</v>
      </c>
      <c r="E14" s="17" t="s">
        <v>51</v>
      </c>
      <c r="F14" s="18" t="n">
        <v>130.08</v>
      </c>
      <c r="G14" s="16" t="s">
        <v>36</v>
      </c>
    </row>
    <row r="15" customFormat="false" ht="15" hidden="false" customHeight="true" outlineLevel="0" collapsed="false">
      <c r="C15" s="13" t="s">
        <v>57</v>
      </c>
      <c r="D15" s="13" t="s">
        <v>54</v>
      </c>
      <c r="E15" s="14" t="s">
        <v>58</v>
      </c>
      <c r="F15" s="15" t="n">
        <v>52.83</v>
      </c>
      <c r="G15" s="13" t="s">
        <v>52</v>
      </c>
    </row>
    <row r="16" customFormat="false" ht="15" hidden="false" customHeight="true" outlineLevel="0" collapsed="false">
      <c r="C16" s="16" t="s">
        <v>59</v>
      </c>
      <c r="D16" s="16" t="s">
        <v>60</v>
      </c>
      <c r="E16" s="17" t="s">
        <v>61</v>
      </c>
      <c r="F16" s="18" t="n">
        <v>118.98</v>
      </c>
      <c r="G16" s="16" t="s">
        <v>32</v>
      </c>
    </row>
    <row r="17" customFormat="false" ht="15" hidden="false" customHeight="true" outlineLevel="0" collapsed="false">
      <c r="C17" s="13" t="s">
        <v>62</v>
      </c>
      <c r="D17" s="13" t="s">
        <v>60</v>
      </c>
      <c r="E17" s="14" t="s">
        <v>61</v>
      </c>
      <c r="F17" s="15" t="n">
        <v>65.29</v>
      </c>
      <c r="G17" s="13" t="s">
        <v>36</v>
      </c>
    </row>
    <row r="18" customFormat="false" ht="15" hidden="false" customHeight="true" outlineLevel="0" collapsed="false">
      <c r="C18" s="16" t="s">
        <v>63</v>
      </c>
      <c r="D18" s="16" t="s">
        <v>38</v>
      </c>
      <c r="E18" s="17" t="s">
        <v>39</v>
      </c>
      <c r="F18" s="18" t="n">
        <v>147.12</v>
      </c>
      <c r="G18" s="16" t="s">
        <v>32</v>
      </c>
    </row>
    <row r="19" customFormat="false" ht="15" hidden="false" customHeight="true" outlineLevel="0" collapsed="false">
      <c r="C19" s="13" t="s">
        <v>64</v>
      </c>
      <c r="D19" s="13" t="s">
        <v>41</v>
      </c>
      <c r="E19" s="14" t="s">
        <v>65</v>
      </c>
      <c r="F19" s="15" t="n">
        <v>63.04</v>
      </c>
      <c r="G19" s="13" t="s">
        <v>32</v>
      </c>
    </row>
    <row r="20" customFormat="false" ht="15" hidden="false" customHeight="true" outlineLevel="0" collapsed="false">
      <c r="C20" s="16" t="s">
        <v>66</v>
      </c>
      <c r="D20" s="16" t="s">
        <v>30</v>
      </c>
      <c r="E20" s="17" t="s">
        <v>67</v>
      </c>
      <c r="F20" s="18" t="n">
        <v>142.6</v>
      </c>
      <c r="G20" s="16" t="s">
        <v>52</v>
      </c>
    </row>
    <row r="21" customFormat="false" ht="15" hidden="false" customHeight="true" outlineLevel="0" collapsed="false">
      <c r="C21" s="13" t="s">
        <v>68</v>
      </c>
      <c r="D21" s="13" t="s">
        <v>38</v>
      </c>
      <c r="E21" s="14" t="s">
        <v>49</v>
      </c>
      <c r="F21" s="15" t="n">
        <v>122.29</v>
      </c>
      <c r="G21" s="13" t="s">
        <v>32</v>
      </c>
    </row>
    <row r="22" customFormat="false" ht="15" hidden="false" customHeight="true" outlineLevel="0" collapsed="false">
      <c r="C22" s="16" t="s">
        <v>69</v>
      </c>
      <c r="D22" s="16" t="s">
        <v>34</v>
      </c>
      <c r="E22" s="17" t="s">
        <v>70</v>
      </c>
      <c r="F22" s="18" t="n">
        <v>19.58</v>
      </c>
      <c r="G22" s="16" t="s">
        <v>36</v>
      </c>
    </row>
    <row r="23" customFormat="false" ht="15" hidden="false" customHeight="true" outlineLevel="0" collapsed="false">
      <c r="C23" s="13" t="s">
        <v>71</v>
      </c>
      <c r="D23" s="13" t="s">
        <v>34</v>
      </c>
      <c r="E23" s="14" t="s">
        <v>72</v>
      </c>
      <c r="F23" s="15" t="n">
        <v>126.3</v>
      </c>
      <c r="G23" s="13" t="s">
        <v>36</v>
      </c>
    </row>
    <row r="24" customFormat="false" ht="15" hidden="false" customHeight="true" outlineLevel="0" collapsed="false">
      <c r="C24" s="16" t="s">
        <v>73</v>
      </c>
      <c r="D24" s="16" t="s">
        <v>41</v>
      </c>
      <c r="E24" s="17" t="s">
        <v>44</v>
      </c>
      <c r="F24" s="18" t="n">
        <v>133.57</v>
      </c>
      <c r="G24" s="16" t="s">
        <v>32</v>
      </c>
    </row>
    <row r="25" customFormat="false" ht="15" hidden="false" customHeight="true" outlineLevel="0" collapsed="false">
      <c r="C25" s="13" t="s">
        <v>74</v>
      </c>
      <c r="D25" s="13" t="s">
        <v>34</v>
      </c>
      <c r="E25" s="14" t="s">
        <v>72</v>
      </c>
      <c r="F25" s="15" t="n">
        <v>7.49</v>
      </c>
      <c r="G25" s="13" t="s">
        <v>36</v>
      </c>
    </row>
    <row r="26" customFormat="false" ht="15" hidden="false" customHeight="true" outlineLevel="0" collapsed="false">
      <c r="C26" s="16" t="s">
        <v>75</v>
      </c>
      <c r="D26" s="16" t="s">
        <v>38</v>
      </c>
      <c r="E26" s="17" t="s">
        <v>51</v>
      </c>
      <c r="F26" s="18" t="n">
        <v>100.47</v>
      </c>
      <c r="G26" s="16" t="s">
        <v>52</v>
      </c>
    </row>
    <row r="27" customFormat="false" ht="15" hidden="false" customHeight="true" outlineLevel="0" collapsed="false">
      <c r="C27" s="13" t="s">
        <v>76</v>
      </c>
      <c r="D27" s="13" t="s">
        <v>54</v>
      </c>
      <c r="E27" s="14" t="s">
        <v>77</v>
      </c>
      <c r="F27" s="15" t="n">
        <v>49.95</v>
      </c>
      <c r="G27" s="13" t="s">
        <v>36</v>
      </c>
    </row>
    <row r="28" customFormat="false" ht="15" hidden="false" customHeight="true" outlineLevel="0" collapsed="false">
      <c r="C28" s="16" t="s">
        <v>78</v>
      </c>
      <c r="D28" s="16" t="s">
        <v>41</v>
      </c>
      <c r="E28" s="17" t="s">
        <v>79</v>
      </c>
      <c r="F28" s="18" t="n">
        <v>22.91</v>
      </c>
      <c r="G28" s="16" t="s">
        <v>36</v>
      </c>
    </row>
    <row r="29" customFormat="false" ht="15" hidden="false" customHeight="true" outlineLevel="0" collapsed="false">
      <c r="C29" s="13" t="s">
        <v>80</v>
      </c>
      <c r="D29" s="13" t="s">
        <v>46</v>
      </c>
      <c r="E29" s="14" t="s">
        <v>81</v>
      </c>
      <c r="F29" s="15" t="n">
        <v>24.92</v>
      </c>
      <c r="G29" s="13" t="s">
        <v>36</v>
      </c>
    </row>
    <row r="30" customFormat="false" ht="15" hidden="false" customHeight="true" outlineLevel="0" collapsed="false">
      <c r="C30" s="16" t="s">
        <v>82</v>
      </c>
      <c r="D30" s="16" t="s">
        <v>83</v>
      </c>
      <c r="E30" s="17" t="s">
        <v>84</v>
      </c>
      <c r="F30" s="18" t="n">
        <v>32.36</v>
      </c>
      <c r="G30" s="16" t="s">
        <v>36</v>
      </c>
    </row>
    <row r="31" customFormat="false" ht="15" hidden="false" customHeight="true" outlineLevel="0" collapsed="false">
      <c r="C31" s="13" t="s">
        <v>85</v>
      </c>
      <c r="D31" s="13" t="s">
        <v>41</v>
      </c>
      <c r="E31" s="14" t="s">
        <v>65</v>
      </c>
      <c r="F31" s="15" t="n">
        <v>108.52</v>
      </c>
      <c r="G31" s="13" t="s">
        <v>36</v>
      </c>
    </row>
    <row r="32" customFormat="false" ht="15" hidden="false" customHeight="true" outlineLevel="0" collapsed="false">
      <c r="C32" s="16" t="s">
        <v>86</v>
      </c>
      <c r="D32" s="16" t="s">
        <v>41</v>
      </c>
      <c r="E32" s="17" t="s">
        <v>42</v>
      </c>
      <c r="F32" s="18" t="n">
        <v>96.19</v>
      </c>
      <c r="G32" s="16" t="s">
        <v>32</v>
      </c>
    </row>
    <row r="33" customFormat="false" ht="15" hidden="false" customHeight="true" outlineLevel="0" collapsed="false">
      <c r="C33" s="13" t="s">
        <v>87</v>
      </c>
      <c r="D33" s="13" t="s">
        <v>41</v>
      </c>
      <c r="E33" s="14" t="s">
        <v>79</v>
      </c>
      <c r="F33" s="15" t="n">
        <v>76.86</v>
      </c>
      <c r="G33" s="13" t="s">
        <v>32</v>
      </c>
    </row>
    <row r="34" customFormat="false" ht="15" hidden="false" customHeight="true" outlineLevel="0" collapsed="false">
      <c r="C34" s="16" t="s">
        <v>88</v>
      </c>
      <c r="D34" s="16" t="s">
        <v>30</v>
      </c>
      <c r="E34" s="17" t="s">
        <v>89</v>
      </c>
      <c r="F34" s="18" t="n">
        <v>79.05</v>
      </c>
      <c r="G34" s="16" t="s">
        <v>36</v>
      </c>
    </row>
    <row r="36" customFormat="false" ht="15" hidden="false" customHeight="true" outlineLevel="0" collapsed="false">
      <c r="E36" s="19" t="s">
        <v>90</v>
      </c>
      <c r="F36" s="20" t="n">
        <f aca="false">SUM(F5:F34)</f>
        <v>2265.78</v>
      </c>
    </row>
  </sheetData>
  <mergeCells count="1">
    <mergeCell ref="C2:G2"/>
  </mergeCells>
  <conditionalFormatting sqref="F5:F34">
    <cfRule type="dataBar" priority="2">
      <dataBar showValue="1" minLength="10" maxLength="90">
        <cfvo type="min" val="0"/>
        <cfvo type="max" val="0"/>
        <color rgb="FF4A90D9"/>
      </dataBar>
      <extLst>
        <ext xmlns:x14="http://schemas.microsoft.com/office/spreadsheetml/2009/9/main" uri="{B025F937-C7B1-47D3-B67F-A62EFF666E3E}">
          <x14:id>{69F5B42E-C1C5-43F3-AC4A-92FED7691160}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9F5B42E-C1C5-43F3-AC4A-92FED7691160}">
            <x14:dataBar minLength="10" maxLength="90" axisPosition="none" gradient="true">
              <x14:cfvo type="min"/>
              <x14:cfvo type="max"/>
              <x14:negativeFillColor rgb="FF4A90D9"/>
              <x14:axisColor rgb="FF000000"/>
            </x14:dataBar>
          </x14:cfRule>
          <xm:sqref>F5:F34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C2:E1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5"/>
    <col collapsed="false" customWidth="true" hidden="false" outlineLevel="0" max="3" min="3" style="1" width="20"/>
    <col collapsed="false" customWidth="true" hidden="false" outlineLevel="0" max="4" min="4" style="1" width="18"/>
    <col collapsed="false" customWidth="true" hidden="false" outlineLevel="0" max="5" min="5" style="1" width="15"/>
    <col collapsed="false" customWidth="true" hidden="false" outlineLevel="0" max="6" min="6" style="1" width="3"/>
    <col collapsed="false" customWidth="true" hidden="false" outlineLevel="0" max="7" min="7" style="1" width="25"/>
    <col collapsed="false" customWidth="true" hidden="false" outlineLevel="0" max="8" min="8" style="1" width="3"/>
  </cols>
  <sheetData>
    <row r="2" customFormat="false" ht="30" hidden="false" customHeight="true" outlineLevel="0" collapsed="false">
      <c r="C2" s="11" t="s">
        <v>91</v>
      </c>
      <c r="D2" s="11"/>
      <c r="E2" s="11"/>
    </row>
    <row r="4" customFormat="false" ht="24.75" hidden="false" customHeight="true" outlineLevel="0" collapsed="false">
      <c r="C4" s="12" t="s">
        <v>26</v>
      </c>
      <c r="D4" s="12" t="s">
        <v>92</v>
      </c>
      <c r="E4" s="12" t="s">
        <v>93</v>
      </c>
    </row>
    <row r="5" customFormat="false" ht="15" hidden="false" customHeight="true" outlineLevel="0" collapsed="false">
      <c r="C5" s="21" t="s">
        <v>83</v>
      </c>
      <c r="D5" s="18" t="n">
        <f aca="false">SUMIF(Registro!$D$5:$D$34,C5,Registro!$F$5:$F$34)</f>
        <v>32.36</v>
      </c>
      <c r="E5" s="22" t="n">
        <f aca="false">IF($D$13=0,0,D5/$D$13)</f>
        <v>0.014282057393039</v>
      </c>
    </row>
    <row r="6" customFormat="false" ht="15" hidden="false" customHeight="true" outlineLevel="0" collapsed="false">
      <c r="C6" s="23" t="s">
        <v>46</v>
      </c>
      <c r="D6" s="15" t="n">
        <f aca="false">SUMIF(Registro!$D$5:$D$34,C6,Registro!$F$5:$F$34)</f>
        <v>107.23</v>
      </c>
      <c r="E6" s="24" t="n">
        <f aca="false">IF($D$13=0,0,D6/$D$13)</f>
        <v>0.047325865706291</v>
      </c>
    </row>
    <row r="7" customFormat="false" ht="15" hidden="false" customHeight="true" outlineLevel="0" collapsed="false">
      <c r="C7" s="21" t="s">
        <v>41</v>
      </c>
      <c r="D7" s="18" t="n">
        <f aca="false">SUMIF(Registro!$D$5:$D$34,C7,Registro!$F$5:$F$34)</f>
        <v>704.84</v>
      </c>
      <c r="E7" s="22" t="n">
        <f aca="false">IF($D$13=0,0,D7/$D$13)</f>
        <v>0.311080510905737</v>
      </c>
    </row>
    <row r="8" customFormat="false" ht="15" hidden="false" customHeight="true" outlineLevel="0" collapsed="false">
      <c r="C8" s="23" t="s">
        <v>38</v>
      </c>
      <c r="D8" s="15" t="n">
        <f aca="false">SUMIF(Registro!$D$5:$D$34,C8,Registro!$F$5:$F$34)</f>
        <v>646.62</v>
      </c>
      <c r="E8" s="24" t="n">
        <f aca="false">IF($D$13=0,0,D8/$D$13)</f>
        <v>0.285385165373514</v>
      </c>
    </row>
    <row r="9" customFormat="false" ht="15" hidden="false" customHeight="true" outlineLevel="0" collapsed="false">
      <c r="C9" s="21" t="s">
        <v>54</v>
      </c>
      <c r="D9" s="18" t="n">
        <f aca="false">SUMIF(Registro!$D$5:$D$34,C9,Registro!$F$5:$F$34)</f>
        <v>190.12</v>
      </c>
      <c r="E9" s="22" t="n">
        <f aca="false">IF($D$13=0,0,D9/$D$13)</f>
        <v>0.0839092939296843</v>
      </c>
    </row>
    <row r="10" customFormat="false" ht="15" hidden="false" customHeight="true" outlineLevel="0" collapsed="false">
      <c r="C10" s="23" t="s">
        <v>60</v>
      </c>
      <c r="D10" s="15" t="n">
        <f aca="false">SUMIF(Registro!$D$5:$D$34,C10,Registro!$F$5:$F$34)</f>
        <v>184.27</v>
      </c>
      <c r="E10" s="24" t="n">
        <f aca="false">IF($D$13=0,0,D10/$D$13)</f>
        <v>0.0813274016012146</v>
      </c>
    </row>
    <row r="11" customFormat="false" ht="15" hidden="false" customHeight="true" outlineLevel="0" collapsed="false">
      <c r="C11" s="21" t="s">
        <v>34</v>
      </c>
      <c r="D11" s="18" t="n">
        <f aca="false">SUMIF(Registro!$D$5:$D$34,C11,Registro!$F$5:$F$34)</f>
        <v>163.76</v>
      </c>
      <c r="E11" s="22" t="n">
        <f aca="false">IF($D$13=0,0,D11/$D$13)</f>
        <v>0.0722753312325115</v>
      </c>
    </row>
    <row r="12" customFormat="false" ht="15" hidden="false" customHeight="true" outlineLevel="0" collapsed="false">
      <c r="C12" s="23" t="s">
        <v>30</v>
      </c>
      <c r="D12" s="15" t="n">
        <f aca="false">SUMIF(Registro!$D$5:$D$34,C12,Registro!$F$5:$F$34)</f>
        <v>236.58</v>
      </c>
      <c r="E12" s="24" t="n">
        <f aca="false">IF($D$13=0,0,D12/$D$13)</f>
        <v>0.104414373858009</v>
      </c>
    </row>
    <row r="13" customFormat="false" ht="15" hidden="false" customHeight="true" outlineLevel="0" collapsed="false">
      <c r="C13" s="25" t="s">
        <v>94</v>
      </c>
      <c r="D13" s="26" t="n">
        <f aca="false">SUM(D5:D12)</f>
        <v>2265.78</v>
      </c>
      <c r="E13" s="25" t="s">
        <v>95</v>
      </c>
    </row>
  </sheetData>
  <mergeCells count="1">
    <mergeCell ref="C2:E2"/>
  </mergeCells>
  <conditionalFormatting sqref="D5:D12">
    <cfRule type="dataBar" priority="2">
      <dataBar showValue="1" minLength="10" maxLength="90">
        <cfvo type="min" val="0"/>
        <cfvo type="max" val="0"/>
        <color rgb="FF27AE60"/>
      </dataBar>
      <extLst>
        <ext xmlns:x14="http://schemas.microsoft.com/office/spreadsheetml/2009/9/main" uri="{B025F937-C7B1-47D3-B67F-A62EFF666E3E}">
          <x14:id>{4858C530-5867-4EF0-9A78-F1DF33609016}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858C530-5867-4EF0-9A78-F1DF33609016}">
            <x14:dataBar minLength="10" maxLength="90" axisPosition="none" gradient="true">
              <x14:cfvo type="min"/>
              <x14:cfvo type="max"/>
              <x14:negativeFillColor rgb="FF27AE60"/>
              <x14:axisColor rgb="FF000000"/>
            </x14:dataBar>
          </x14:cfRule>
          <xm:sqref>D5:D12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C2:G1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5"/>
    <col collapsed="false" customWidth="true" hidden="false" outlineLevel="0" max="3" min="3" style="1" width="20"/>
    <col collapsed="false" customWidth="true" hidden="false" outlineLevel="0" max="6" min="4" style="1" width="18"/>
    <col collapsed="false" customWidth="true" hidden="false" outlineLevel="0" max="7" min="7" style="1" width="15"/>
    <col collapsed="false" customWidth="true" hidden="false" outlineLevel="0" max="8" min="8" style="1" width="3"/>
  </cols>
  <sheetData>
    <row r="2" customFormat="false" ht="30" hidden="false" customHeight="true" outlineLevel="0" collapsed="false">
      <c r="C2" s="11" t="s">
        <v>96</v>
      </c>
      <c r="D2" s="11"/>
      <c r="E2" s="11"/>
      <c r="F2" s="11"/>
      <c r="G2" s="11"/>
    </row>
    <row r="4" customFormat="false" ht="24.75" hidden="false" customHeight="true" outlineLevel="0" collapsed="false">
      <c r="C4" s="12" t="s">
        <v>26</v>
      </c>
      <c r="D4" s="12" t="s">
        <v>97</v>
      </c>
      <c r="E4" s="12" t="s">
        <v>98</v>
      </c>
      <c r="F4" s="12" t="s">
        <v>99</v>
      </c>
      <c r="G4" s="12" t="s">
        <v>100</v>
      </c>
    </row>
    <row r="5" customFormat="false" ht="15" hidden="false" customHeight="true" outlineLevel="0" collapsed="false">
      <c r="C5" s="21" t="s">
        <v>83</v>
      </c>
      <c r="D5" s="27" t="n">
        <v>400</v>
      </c>
      <c r="E5" s="28" t="n">
        <f aca="false">'Resumen Categorías'!D5</f>
        <v>32.36</v>
      </c>
      <c r="F5" s="18" t="n">
        <f aca="false">D5-E5</f>
        <v>367.64</v>
      </c>
      <c r="G5" s="16" t="str">
        <f aca="false">IF(F5&gt;0,"✓ Dentro","✗ Excedido")</f>
        <v>✓ Dentro</v>
      </c>
    </row>
    <row r="6" customFormat="false" ht="15" hidden="false" customHeight="true" outlineLevel="0" collapsed="false">
      <c r="C6" s="23" t="s">
        <v>46</v>
      </c>
      <c r="D6" s="29" t="n">
        <v>200</v>
      </c>
      <c r="E6" s="30" t="n">
        <f aca="false">'Resumen Categorías'!D6</f>
        <v>107.23</v>
      </c>
      <c r="F6" s="15" t="n">
        <f aca="false">D6-E6</f>
        <v>92.77</v>
      </c>
      <c r="G6" s="13" t="str">
        <f aca="false">IF(F6&gt;0,"✓ Dentro","✗ Excedido")</f>
        <v>✓ Dentro</v>
      </c>
    </row>
    <row r="7" customFormat="false" ht="15" hidden="false" customHeight="true" outlineLevel="0" collapsed="false">
      <c r="C7" s="21" t="s">
        <v>41</v>
      </c>
      <c r="D7" s="27" t="n">
        <v>600</v>
      </c>
      <c r="E7" s="28" t="n">
        <f aca="false">'Resumen Categorías'!D7</f>
        <v>704.84</v>
      </c>
      <c r="F7" s="18" t="n">
        <f aca="false">D7-E7</f>
        <v>-104.84</v>
      </c>
      <c r="G7" s="16" t="str">
        <f aca="false">IF(F7&gt;0,"✓ Dentro","✗ Excedido")</f>
        <v>✗ Excedido</v>
      </c>
    </row>
    <row r="8" customFormat="false" ht="15" hidden="false" customHeight="true" outlineLevel="0" collapsed="false">
      <c r="C8" s="23" t="s">
        <v>38</v>
      </c>
      <c r="D8" s="29" t="n">
        <v>150</v>
      </c>
      <c r="E8" s="30" t="n">
        <f aca="false">'Resumen Categorías'!D8</f>
        <v>646.62</v>
      </c>
      <c r="F8" s="15" t="n">
        <f aca="false">D8-E8</f>
        <v>-496.62</v>
      </c>
      <c r="G8" s="13" t="str">
        <f aca="false">IF(F8&gt;0,"✓ Dentro","✗ Excedido")</f>
        <v>✗ Excedido</v>
      </c>
    </row>
    <row r="9" customFormat="false" ht="15" hidden="false" customHeight="true" outlineLevel="0" collapsed="false">
      <c r="C9" s="21" t="s">
        <v>54</v>
      </c>
      <c r="D9" s="27" t="n">
        <v>100</v>
      </c>
      <c r="E9" s="28" t="n">
        <f aca="false">'Resumen Categorías'!D9</f>
        <v>190.12</v>
      </c>
      <c r="F9" s="18" t="n">
        <f aca="false">D9-E9</f>
        <v>-90.12</v>
      </c>
      <c r="G9" s="16" t="str">
        <f aca="false">IF(F9&gt;0,"✓ Dentro","✗ Excedido")</f>
        <v>✗ Excedido</v>
      </c>
    </row>
    <row r="10" customFormat="false" ht="15" hidden="false" customHeight="true" outlineLevel="0" collapsed="false">
      <c r="C10" s="23" t="s">
        <v>60</v>
      </c>
      <c r="D10" s="29" t="n">
        <v>80</v>
      </c>
      <c r="E10" s="30" t="n">
        <f aca="false">'Resumen Categorías'!D10</f>
        <v>184.27</v>
      </c>
      <c r="F10" s="15" t="n">
        <f aca="false">D10-E10</f>
        <v>-104.27</v>
      </c>
      <c r="G10" s="13" t="str">
        <f aca="false">IF(F10&gt;0,"✓ Dentro","✗ Excedido")</f>
        <v>✗ Excedido</v>
      </c>
    </row>
    <row r="11" customFormat="false" ht="15" hidden="false" customHeight="true" outlineLevel="0" collapsed="false">
      <c r="C11" s="21" t="s">
        <v>34</v>
      </c>
      <c r="D11" s="27" t="n">
        <v>50</v>
      </c>
      <c r="E11" s="28" t="n">
        <f aca="false">'Resumen Categorías'!D11</f>
        <v>163.76</v>
      </c>
      <c r="F11" s="18" t="n">
        <f aca="false">D11-E11</f>
        <v>-113.76</v>
      </c>
      <c r="G11" s="16" t="str">
        <f aca="false">IF(F11&gt;0,"✓ Dentro","✗ Excedido")</f>
        <v>✗ Excedido</v>
      </c>
    </row>
    <row r="12" customFormat="false" ht="15" hidden="false" customHeight="true" outlineLevel="0" collapsed="false">
      <c r="C12" s="23" t="s">
        <v>30</v>
      </c>
      <c r="D12" s="29" t="n">
        <v>100</v>
      </c>
      <c r="E12" s="30" t="n">
        <f aca="false">'Resumen Categorías'!D12</f>
        <v>236.58</v>
      </c>
      <c r="F12" s="15" t="n">
        <f aca="false">D12-E12</f>
        <v>-136.58</v>
      </c>
      <c r="G12" s="13" t="str">
        <f aca="false">IF(F12&gt;0,"✓ Dentro","✗ Excedido")</f>
        <v>✗ Excedido</v>
      </c>
    </row>
    <row r="13" customFormat="false" ht="15" hidden="false" customHeight="true" outlineLevel="0" collapsed="false">
      <c r="C13" s="25" t="s">
        <v>94</v>
      </c>
      <c r="D13" s="26" t="n">
        <f aca="false">SUM(D5:D12)</f>
        <v>1680</v>
      </c>
      <c r="E13" s="26" t="n">
        <f aca="false">SUM(E5:E12)</f>
        <v>2265.78</v>
      </c>
      <c r="F13" s="26" t="n">
        <f aca="false">SUM(F5:F12)</f>
        <v>-585.78</v>
      </c>
      <c r="G13" s="25" t="str">
        <f aca="false">IF(F13&gt;0,"✓ OK","✗ Revisar")</f>
        <v>✗ Revisar</v>
      </c>
    </row>
  </sheetData>
  <mergeCells count="1">
    <mergeCell ref="C2:G2"/>
  </mergeCells>
  <conditionalFormatting sqref="D5:D12">
    <cfRule type="dataBar" priority="2">
      <dataBar showValue="1" minLength="10" maxLength="90">
        <cfvo type="min" val="0"/>
        <cfvo type="max" val="0"/>
        <color rgb="FF3498DB"/>
      </dataBar>
      <extLst>
        <ext xmlns:x14="http://schemas.microsoft.com/office/spreadsheetml/2009/9/main" uri="{B025F937-C7B1-47D3-B67F-A62EFF666E3E}">
          <x14:id>{AC96801B-76A6-41A0-A8EC-4012C96A8B47}</x14:id>
        </ext>
      </extLst>
    </cfRule>
  </conditionalFormatting>
  <conditionalFormatting sqref="E5:E12">
    <cfRule type="dataBar" priority="3">
      <dataBar showValue="1" minLength="10" maxLength="90">
        <cfvo type="min" val="0"/>
        <cfvo type="max" val="0"/>
        <color rgb="FFE74C3C"/>
      </dataBar>
      <extLst>
        <ext xmlns:x14="http://schemas.microsoft.com/office/spreadsheetml/2009/9/main" uri="{B025F937-C7B1-47D3-B67F-A62EFF666E3E}">
          <x14:id>{35D16F10-0013-4FFF-8446-931BFA24D86A}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C96801B-76A6-41A0-A8EC-4012C96A8B47}">
            <x14:dataBar minLength="10" maxLength="90" axisPosition="none" gradient="true">
              <x14:cfvo type="min"/>
              <x14:cfvo type="max"/>
              <x14:negativeFillColor rgb="FF3498DB"/>
              <x14:axisColor rgb="FF000000"/>
            </x14:dataBar>
          </x14:cfRule>
          <xm:sqref>D5:D12</xm:sqref>
        </x14:conditionalFormatting>
        <x14:conditionalFormatting xmlns:xm="http://schemas.microsoft.com/office/excel/2006/main">
          <x14:cfRule type="dataBar" id="{35D16F10-0013-4FFF-8446-931BFA24D86A}">
            <x14:dataBar minLength="10" maxLength="90" axisPosition="none" gradient="true">
              <x14:cfvo type="min"/>
              <x14:cfvo type="max"/>
              <x14:negativeFillColor rgb="FFE74C3C"/>
              <x14:axisColor rgb="FF000000"/>
            </x14:dataBar>
          </x14:cfRule>
          <xm:sqref>E5:E12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C2:G1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5"/>
    <col collapsed="false" customWidth="true" hidden="false" outlineLevel="0" max="3" min="3" style="0" width="22"/>
    <col collapsed="false" customWidth="true" hidden="false" outlineLevel="0" max="4" min="4" style="0" width="18"/>
    <col collapsed="false" customWidth="true" hidden="false" outlineLevel="0" max="5" min="5" style="0" width="3"/>
    <col collapsed="false" customWidth="true" hidden="false" outlineLevel="0" max="6" min="6" style="0" width="22"/>
    <col collapsed="false" customWidth="true" hidden="false" outlineLevel="0" max="7" min="7" style="0" width="18"/>
    <col collapsed="false" customWidth="true" hidden="false" outlineLevel="0" max="8" min="8" style="0" width="3"/>
  </cols>
  <sheetData>
    <row r="2" customFormat="false" ht="34.5" hidden="false" customHeight="true" outlineLevel="0" collapsed="false">
      <c r="C2" s="31" t="s">
        <v>101</v>
      </c>
      <c r="D2" s="31"/>
      <c r="E2" s="31"/>
      <c r="F2" s="31"/>
      <c r="G2" s="31"/>
    </row>
    <row r="3" customFormat="false" ht="15" hidden="false" customHeight="false" outlineLevel="0" collapsed="false">
      <c r="C3" s="3" t="s">
        <v>102</v>
      </c>
      <c r="D3" s="3"/>
      <c r="E3" s="3"/>
      <c r="F3" s="3"/>
      <c r="G3" s="3"/>
    </row>
    <row r="5" customFormat="false" ht="15" hidden="false" customHeight="false" outlineLevel="0" collapsed="false">
      <c r="C5" s="32" t="s">
        <v>103</v>
      </c>
    </row>
    <row r="7" customFormat="false" ht="15" hidden="false" customHeight="false" outlineLevel="0" collapsed="false">
      <c r="C7" s="33" t="s">
        <v>104</v>
      </c>
      <c r="D7" s="33"/>
      <c r="F7" s="34" t="s">
        <v>105</v>
      </c>
      <c r="G7" s="34"/>
    </row>
    <row r="8" customFormat="false" ht="30" hidden="false" customHeight="true" outlineLevel="0" collapsed="false">
      <c r="C8" s="35" t="n">
        <f aca="false">'Resumen Categorías'!D13</f>
        <v>2265.78</v>
      </c>
      <c r="D8" s="35"/>
      <c r="F8" s="36" t="n">
        <f aca="false">Presupuesto!D13</f>
        <v>1680</v>
      </c>
      <c r="G8" s="36"/>
    </row>
    <row r="10" customFormat="false" ht="15" hidden="false" customHeight="false" outlineLevel="0" collapsed="false">
      <c r="C10" s="37" t="s">
        <v>106</v>
      </c>
      <c r="D10" s="37"/>
      <c r="F10" s="38" t="s">
        <v>107</v>
      </c>
      <c r="G10" s="38"/>
    </row>
    <row r="11" customFormat="false" ht="30" hidden="false" customHeight="true" outlineLevel="0" collapsed="false">
      <c r="C11" s="39" t="n">
        <f aca="false">Presupuesto!F13</f>
        <v>-585.78</v>
      </c>
      <c r="D11" s="39"/>
      <c r="F11" s="40" t="str">
        <f aca="false">IF(C11&gt;=0,"✓ Dentro de Presupuesto","✗ Excedido")</f>
        <v>✗ Excedido</v>
      </c>
      <c r="G11" s="40"/>
    </row>
    <row r="14" customFormat="false" ht="15" hidden="false" customHeight="false" outlineLevel="0" collapsed="false">
      <c r="C14" s="32" t="s">
        <v>108</v>
      </c>
      <c r="F14" s="32" t="s">
        <v>109</v>
      </c>
    </row>
    <row r="16" customFormat="false" ht="15" hidden="false" customHeight="false" outlineLevel="0" collapsed="false">
      <c r="C16" s="41" t="s">
        <v>26</v>
      </c>
      <c r="D16" s="41" t="s">
        <v>27</v>
      </c>
      <c r="F16" s="42" t="s">
        <v>110</v>
      </c>
      <c r="G16" s="42"/>
    </row>
    <row r="17" customFormat="false" ht="15" hidden="false" customHeight="false" outlineLevel="0" collapsed="false">
      <c r="C17" s="21" t="str">
        <f aca="false">'Resumen Categorías'!C5</f>
        <v>Alimentación</v>
      </c>
      <c r="D17" s="43" t="n">
        <f aca="false">'Resumen Categorías'!D5</f>
        <v>32.36</v>
      </c>
      <c r="F17" s="42" t="s">
        <v>111</v>
      </c>
      <c r="G17" s="42"/>
    </row>
    <row r="18" customFormat="false" ht="15" hidden="false" customHeight="false" outlineLevel="0" collapsed="false">
      <c r="C18" s="21" t="str">
        <f aca="false">'Resumen Categorías'!C6</f>
        <v>Transporte</v>
      </c>
      <c r="D18" s="43" t="n">
        <f aca="false">'Resumen Categorías'!D6</f>
        <v>107.23</v>
      </c>
      <c r="F18" s="42" t="s">
        <v>112</v>
      </c>
      <c r="G18" s="42"/>
    </row>
    <row r="19" customFormat="false" ht="15" hidden="false" customHeight="false" outlineLevel="0" collapsed="false">
      <c r="C19" s="21" t="str">
        <f aca="false">'Resumen Categorías'!C7</f>
        <v>Vivienda</v>
      </c>
      <c r="D19" s="43" t="n">
        <f aca="false">'Resumen Categorías'!D7</f>
        <v>704.84</v>
      </c>
      <c r="F19" s="42" t="s">
        <v>113</v>
      </c>
      <c r="G19" s="42"/>
    </row>
  </sheetData>
  <mergeCells count="14">
    <mergeCell ref="C2:G2"/>
    <mergeCell ref="C3:G3"/>
    <mergeCell ref="C7:D7"/>
    <mergeCell ref="F7:G7"/>
    <mergeCell ref="C8:D8"/>
    <mergeCell ref="F8:G8"/>
    <mergeCell ref="C10:D10"/>
    <mergeCell ref="F10:G10"/>
    <mergeCell ref="C11:D11"/>
    <mergeCell ref="F11:G11"/>
    <mergeCell ref="F16:G16"/>
    <mergeCell ref="F17:G17"/>
    <mergeCell ref="F18:G18"/>
    <mergeCell ref="F19:G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2026-03-02T02:53:37Z</dcterms:created>
  <dc:creator>openpyxl</dc:creator>
  <dc:description/>
  <dc:language>en-US</dc:language>
  <cp:lastModifiedBy/>
  <dcterms:modified xsi:type="dcterms:W3CDTF">2026-03-02T11:06:54Z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